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ЭтаКнига"/>
  <mc:AlternateContent xmlns:mc="http://schemas.openxmlformats.org/markup-compatibility/2006">
    <mc:Choice Requires="x15">
      <x15ac:absPath xmlns:x15ac="http://schemas.microsoft.com/office/spreadsheetml/2010/11/ac" url="H:\!_2024\КОНТРАКТЫ\ПРОКАЧЕСТВО\"/>
    </mc:Choice>
  </mc:AlternateContent>
  <xr:revisionPtr revIDLastSave="0" documentId="13_ncr:1_{1E8B4AD4-F85B-4E93-9E71-A68A66884B82}" xr6:coauthVersionLast="47" xr6:coauthVersionMax="47" xr10:uidLastSave="{00000000-0000-0000-0000-000000000000}"/>
  <bookViews>
    <workbookView minimized="1" xWindow="1890" yWindow="1020" windowWidth="24360" windowHeight="13905" firstSheet="4" activeTab="4" xr2:uid="{00000000-000D-0000-FFFF-FFFF00000000}"/>
  </bookViews>
  <sheets>
    <sheet name="ВВЕДЕНИЕ" sheetId="19" r:id="rId1"/>
    <sheet name="ДИАГНОСТИКА" sheetId="16" r:id="rId2"/>
    <sheet name="ПАСПОРТ ПРОЕКТА" sheetId="17" r:id="rId3"/>
    <sheet name="ВИДЕНИЕ ПРОЕКТА" sheetId="18" r:id="rId4"/>
    <sheet name="МАТРИЦА КОМПЕТЕНЦИ " sheetId="15" r:id="rId5"/>
    <sheet name="ПЛАН ОБУЧЕНИЯ" sheetId="11" r:id="rId6"/>
    <sheet name="СТАНДАРТ ОБУЧЕНИЯ " sheetId="5" r:id="rId7"/>
    <sheet name="СТАНДАРТ ОБУЧЕНИЯ  (2)" sheetId="14" r:id="rId8"/>
    <sheet name="ВВОД В ПРОФЕССИЮ"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7" i="16" l="1"/>
  <c r="I146" i="16"/>
  <c r="I145" i="16"/>
  <c r="I144" i="16"/>
  <c r="I132" i="16"/>
  <c r="I131" i="16" s="1"/>
  <c r="I129" i="16"/>
  <c r="I128" i="16"/>
  <c r="I127" i="16"/>
  <c r="I126" i="16"/>
  <c r="I125" i="16"/>
  <c r="I124" i="16"/>
  <c r="I123" i="16"/>
  <c r="I122" i="16"/>
  <c r="I121" i="16"/>
  <c r="I120" i="16"/>
  <c r="I118" i="16" s="1"/>
  <c r="I119" i="16"/>
  <c r="I117" i="16"/>
  <c r="I116" i="16"/>
  <c r="I115" i="16"/>
  <c r="I111" i="16" s="1"/>
  <c r="I114" i="16"/>
  <c r="I113" i="16"/>
  <c r="I112" i="16"/>
  <c r="I109" i="16"/>
  <c r="I108" i="16"/>
  <c r="I107" i="16"/>
  <c r="I106" i="16"/>
  <c r="I105" i="16"/>
  <c r="I104" i="16"/>
  <c r="I103" i="16"/>
  <c r="I102" i="16"/>
  <c r="I101" i="16"/>
  <c r="I100" i="16"/>
  <c r="I37" i="16" s="1"/>
  <c r="I98" i="16"/>
  <c r="I97" i="16"/>
  <c r="I91" i="16" s="1"/>
  <c r="I96" i="16"/>
  <c r="I95" i="16"/>
  <c r="I94" i="16"/>
  <c r="I93" i="16"/>
  <c r="I92" i="16"/>
  <c r="I88" i="16"/>
  <c r="I87" i="16"/>
  <c r="I86" i="16"/>
  <c r="I85" i="16"/>
  <c r="I84" i="16"/>
  <c r="I83" i="16"/>
  <c r="I82" i="16"/>
  <c r="I81" i="16"/>
  <c r="I80" i="16"/>
  <c r="C194" i="16" s="1"/>
  <c r="I78" i="16"/>
  <c r="I70" i="16" s="1"/>
  <c r="I77" i="16"/>
  <c r="I76" i="16"/>
  <c r="I75" i="16"/>
  <c r="I74" i="16"/>
  <c r="I73" i="16"/>
  <c r="I72" i="16"/>
  <c r="I71" i="16"/>
  <c r="I67" i="16"/>
  <c r="I66" i="16"/>
  <c r="I65" i="16"/>
  <c r="I64" i="16"/>
  <c r="I63" i="16"/>
  <c r="I62" i="16"/>
  <c r="I61" i="16"/>
  <c r="I60" i="16"/>
  <c r="I59" i="16" s="1"/>
  <c r="I57" i="16"/>
  <c r="I56" i="16"/>
  <c r="I55" i="16"/>
  <c r="I54" i="16"/>
  <c r="I53" i="16"/>
  <c r="I52" i="16" s="1"/>
  <c r="I50" i="16"/>
  <c r="I49" i="16"/>
  <c r="I48" i="16"/>
  <c r="I47" i="16"/>
  <c r="I46" i="16"/>
  <c r="I45" i="16"/>
  <c r="I31" i="16" s="1"/>
  <c r="I43" i="16"/>
  <c r="I42" i="16" s="1"/>
  <c r="B40" i="16"/>
  <c r="B39" i="16"/>
  <c r="B38" i="16"/>
  <c r="B37" i="16"/>
  <c r="B36" i="16"/>
  <c r="B35" i="16"/>
  <c r="B34" i="16"/>
  <c r="B33" i="16"/>
  <c r="B32" i="16"/>
  <c r="B31" i="16"/>
  <c r="B30" i="16"/>
  <c r="Q29" i="15"/>
  <c r="M29" i="15"/>
  <c r="N23" i="15"/>
  <c r="N24" i="15" s="1"/>
  <c r="M23" i="15"/>
  <c r="M24" i="15" s="1"/>
  <c r="L23" i="15"/>
  <c r="L24" i="15" s="1"/>
  <c r="K23" i="15"/>
  <c r="K24" i="15" s="1"/>
  <c r="J23" i="15"/>
  <c r="J24" i="15" s="1"/>
  <c r="I23" i="15"/>
  <c r="I24" i="15" s="1"/>
  <c r="H23" i="15"/>
  <c r="H24" i="15" s="1"/>
  <c r="G23" i="15"/>
  <c r="G24" i="15" s="1"/>
  <c r="F23" i="15"/>
  <c r="F24" i="15" s="1"/>
  <c r="E23" i="15"/>
  <c r="E24" i="15" s="1"/>
  <c r="D23" i="15"/>
  <c r="D24" i="15" s="1"/>
  <c r="N21" i="15"/>
  <c r="N22" i="15" s="1"/>
  <c r="N25" i="15" s="1"/>
  <c r="M21" i="15"/>
  <c r="M22" i="15" s="1"/>
  <c r="M25" i="15" s="1"/>
  <c r="L21" i="15"/>
  <c r="L22" i="15" s="1"/>
  <c r="L25" i="15" s="1"/>
  <c r="K21" i="15"/>
  <c r="K22" i="15" s="1"/>
  <c r="K25" i="15" s="1"/>
  <c r="J21" i="15"/>
  <c r="J22" i="15" s="1"/>
  <c r="J25" i="15" s="1"/>
  <c r="I21" i="15"/>
  <c r="I22" i="15" s="1"/>
  <c r="I25" i="15" s="1"/>
  <c r="H21" i="15"/>
  <c r="H22" i="15" s="1"/>
  <c r="H25" i="15" s="1"/>
  <c r="G21" i="15"/>
  <c r="G22" i="15" s="1"/>
  <c r="G25" i="15" s="1"/>
  <c r="F21" i="15"/>
  <c r="F22" i="15" s="1"/>
  <c r="F25" i="15" s="1"/>
  <c r="E21" i="15"/>
  <c r="E22" i="15" s="1"/>
  <c r="E25" i="15" s="1"/>
  <c r="D21" i="15"/>
  <c r="D22" i="15" s="1"/>
  <c r="D25" i="15" s="1"/>
  <c r="R20" i="15"/>
  <c r="R19" i="15"/>
  <c r="R18" i="15"/>
  <c r="R17" i="15"/>
  <c r="R16" i="15"/>
  <c r="R15" i="15"/>
  <c r="R14" i="15"/>
  <c r="R13" i="15"/>
  <c r="R12" i="15"/>
  <c r="R11" i="15"/>
  <c r="I33" i="16" l="1"/>
  <c r="C192" i="16"/>
  <c r="I39" i="16"/>
  <c r="C198" i="16"/>
  <c r="I30" i="16"/>
  <c r="C188" i="16"/>
  <c r="I32" i="16"/>
  <c r="C191" i="16"/>
  <c r="C199" i="16"/>
  <c r="I40" i="16"/>
  <c r="I38" i="16"/>
  <c r="C197" i="16"/>
  <c r="I36" i="16"/>
  <c r="C195" i="16"/>
  <c r="I34" i="16"/>
  <c r="I19" i="16" s="1"/>
  <c r="C193" i="16"/>
  <c r="C190" i="16"/>
  <c r="I35" i="16"/>
  <c r="C196" i="16"/>
</calcChain>
</file>

<file path=xl/sharedStrings.xml><?xml version="1.0" encoding="utf-8"?>
<sst xmlns="http://schemas.openxmlformats.org/spreadsheetml/2006/main" count="407" uniqueCount="322">
  <si>
    <t>УСТАВ ПРОЕКТА</t>
  </si>
  <si>
    <t>Описание</t>
  </si>
  <si>
    <t>Травматизм</t>
  </si>
  <si>
    <t>Наименование этапа</t>
  </si>
  <si>
    <t>Дата начала</t>
  </si>
  <si>
    <t>Дата завершения</t>
  </si>
  <si>
    <t>Ответсвенный</t>
  </si>
  <si>
    <t xml:space="preserve">Отметка </t>
  </si>
  <si>
    <t xml:space="preserve">Брак </t>
  </si>
  <si>
    <t>Сумма</t>
  </si>
  <si>
    <t>Не выполнение плана</t>
  </si>
  <si>
    <t>Аварийные простои</t>
  </si>
  <si>
    <t>Стоимсоть недостаточной квалифкации</t>
  </si>
  <si>
    <t>Итого</t>
  </si>
  <si>
    <t>Заказчик</t>
  </si>
  <si>
    <t>Куратор</t>
  </si>
  <si>
    <t>Руководитель проекта</t>
  </si>
  <si>
    <t>РАБОЧАЯ ГРУППА</t>
  </si>
  <si>
    <t>11. Утверждение проекта</t>
  </si>
  <si>
    <t>ЛИСТ АНАЛИЗА РАБОТ (СТАНДАРТ ОБУЧЕНИЯ)</t>
  </si>
  <si>
    <t>Операция</t>
  </si>
  <si>
    <t>Составил_____________________________</t>
  </si>
  <si>
    <t>ОСНОВНЫЕ ЭТАПЫ</t>
  </si>
  <si>
    <t>КЛЮЧЕВЫЕ МОМЕНТЫ</t>
  </si>
  <si>
    <t>ПРИЧИНЫ ВЫДЕЛЕНИЯ КЛЮЧЕВЫХ МОМЕНТОВ</t>
  </si>
  <si>
    <t>Действие, которое продвигает работу вперед и явялется логически завершенным</t>
  </si>
  <si>
    <t>Факторы или аспекты, которые влияют на БЕЗОПАСНОСТЬ, КАЧЕСТВО, ПРИЕМЫ РАБОТЫ, или ЗАТРАТЫ</t>
  </si>
  <si>
    <t>Причины выделения ключевых моментов</t>
  </si>
  <si>
    <t>Дата актуализации</t>
  </si>
  <si>
    <t>Подразделение</t>
  </si>
  <si>
    <t xml:space="preserve">смена Умеренкова </t>
  </si>
  <si>
    <t>Руководитель: Золотухин Э.Н.</t>
  </si>
  <si>
    <t>подача извести (дозаторы)</t>
  </si>
  <si>
    <t>приготовление массы в мешалке</t>
  </si>
  <si>
    <t>силоса</t>
  </si>
  <si>
    <t>распределение силикатной массы с мешалкой</t>
  </si>
  <si>
    <t>распределение силикатной массы</t>
  </si>
  <si>
    <t>пресс лицевой кирпич</t>
  </si>
  <si>
    <t>загрузка стеновых изделий в автоклавы</t>
  </si>
  <si>
    <t>старательность</t>
  </si>
  <si>
    <t>мельник</t>
  </si>
  <si>
    <t>пресс рядовой кирпич</t>
  </si>
  <si>
    <t>примечание</t>
  </si>
  <si>
    <t>Дата:   01.06.2020 г.</t>
  </si>
  <si>
    <t>количесто освоенных операций</t>
  </si>
  <si>
    <t>проблемы результативности работников (стандартизация, темп и качество)</t>
  </si>
  <si>
    <t>Процесс:</t>
  </si>
  <si>
    <t>январь</t>
  </si>
  <si>
    <t>июнь</t>
  </si>
  <si>
    <t>декабрь</t>
  </si>
  <si>
    <t>Ф.И.О.</t>
  </si>
  <si>
    <t>Идеальное количество</t>
  </si>
  <si>
    <t>Критическое количество</t>
  </si>
  <si>
    <t>Кочкин А.П.</t>
  </si>
  <si>
    <t>Федосеев В.П.</t>
  </si>
  <si>
    <t>Ганичева Л.Н.</t>
  </si>
  <si>
    <t>Водопоенко</t>
  </si>
  <si>
    <t>Бондарь А.С.</t>
  </si>
  <si>
    <t>Северинова</t>
  </si>
  <si>
    <t>1. темп выполнения операции сотрудников не высокий.                                    2. Сотрудник допускает ошибки при увеличении темпа работы.</t>
  </si>
  <si>
    <t>Петрук</t>
  </si>
  <si>
    <t>Пушкин</t>
  </si>
  <si>
    <t>Уколов</t>
  </si>
  <si>
    <t>количество обученных</t>
  </si>
  <si>
    <t>Фактическое количество</t>
  </si>
  <si>
    <t>Обеспеченность</t>
  </si>
  <si>
    <t>Среднее значение оценки</t>
  </si>
  <si>
    <t>Уровень квалификации по функции</t>
  </si>
  <si>
    <t>Цели и задачи производства, влияние на темп, цикл и численность персонала</t>
  </si>
  <si>
    <t>нет навыка</t>
  </si>
  <si>
    <t>безошибочный навык</t>
  </si>
  <si>
    <t>выполняет под контролем</t>
  </si>
  <si>
    <t>может обучать</t>
  </si>
  <si>
    <t>выполняет с проверкой</t>
  </si>
  <si>
    <t>Визуальный осмотр спредера</t>
  </si>
  <si>
    <t>ОПЕРАЦИИ НАВЫКИ</t>
  </si>
  <si>
    <t>КАК ЛУЧШЕ ВСЕГО СДЕЛАТЬ</t>
  </si>
  <si>
    <t>КТО БУДЕТ ОБУЧАТЬ ИЛИ ПОМОГАТЬ</t>
  </si>
  <si>
    <t>КОГДА? КАК ДОЛГО?</t>
  </si>
  <si>
    <t>ГДЕ?</t>
  </si>
  <si>
    <t>Сколько человек обучать:</t>
  </si>
  <si>
    <t xml:space="preserve">Кого обучать:                                                                    </t>
  </si>
  <si>
    <t>План обучения:</t>
  </si>
  <si>
    <t>ОБЯЗАННОСТИ</t>
  </si>
  <si>
    <t>1 день</t>
  </si>
  <si>
    <t>2 день</t>
  </si>
  <si>
    <t>3 день</t>
  </si>
  <si>
    <t>4 день</t>
  </si>
  <si>
    <t>5 день</t>
  </si>
  <si>
    <t>6 день</t>
  </si>
  <si>
    <t>7 день</t>
  </si>
  <si>
    <t>8 день</t>
  </si>
  <si>
    <t>Дата</t>
  </si>
  <si>
    <t>Имя</t>
  </si>
  <si>
    <t>Отдел</t>
  </si>
  <si>
    <t>Инструктор</t>
  </si>
  <si>
    <t>Должность</t>
  </si>
  <si>
    <t>Сектор</t>
  </si>
  <si>
    <t>Руководитель</t>
  </si>
  <si>
    <t>ПРИМЕЧАНИЯ:</t>
  </si>
  <si>
    <t>ПЛАН РАБОЧЕГО ИНСТРУКТАЖА</t>
  </si>
  <si>
    <t>(первая неделя обучения нового работника)</t>
  </si>
  <si>
    <t>РАЗДЕЛЫ ОБУЧЕНИЯ                    (НАЗВАНИЕ ОПЕРАЦИЙ)</t>
  </si>
  <si>
    <t>Иванов</t>
  </si>
  <si>
    <t>ОБОСНОВАНИЕ: ПОЧЕМУ МЫ ОБ ЭТОМ ГОВОРИМ?</t>
  </si>
  <si>
    <t>ТЕКУЩЕЕ СОСТОЯНИЕ ДЕЛ   В чем состоит проблема?</t>
  </si>
  <si>
    <t>ЦЕЛИ ЗАДАЧИ Какой хотим получить результат?</t>
  </si>
  <si>
    <t xml:space="preserve">Претензии покупателей </t>
  </si>
  <si>
    <t xml:space="preserve">«ОБЕСПЕЧИТЬ НЕОБХОДИМЫЙ УРОВЕНЬ КВАЛИФИКАЦИИ СОТРУДНИКОВ </t>
  </si>
  <si>
    <t>ДЛЯ БЕЗОПАСНОГО, КАЧЕСТВЕННОГО, ПРОИЗВОДИТЕЛЬНОГО ВЫПУСКА ПРОДУКЦИИ»</t>
  </si>
  <si>
    <t>АНАЛИЗ. В чем состояит корневая проблема?</t>
  </si>
  <si>
    <t>1. Обучение сотрудников</t>
  </si>
  <si>
    <t>2. Обучение наставников</t>
  </si>
  <si>
    <t>3. Разработка стандартов обучения</t>
  </si>
  <si>
    <t>4. Составление матриц комптенция. Планипование обучения</t>
  </si>
  <si>
    <t>ПРЕДЛАГАЕМЫЕ КОНТРМЕРЫ Что вы предлагаете для достижения целевого состояния</t>
  </si>
  <si>
    <t>ДАЛЬНЕЙШИЕ ДЕЙСТВИЯ. Какие основные риски повторного возникновения проблемы?</t>
  </si>
  <si>
    <t>ПЛАН. Какие действия будут необходимы для внедрения предложений? Что и когда будет делать?</t>
  </si>
  <si>
    <t>Подготовка</t>
  </si>
  <si>
    <t>ДИАГНОСТИКА СИСТЕМЫ ПРОИЗВОДСТВЕННОГО ОБУЧЕНИЯ И НАСТАВНИЧЕСТВА</t>
  </si>
  <si>
    <t>ОПРЕДИТЬ ПОНИМАНИЕ ВАЖНОСТИ</t>
  </si>
  <si>
    <t>ОПРЕДЕЛИТЬ ЭЛЕМЕНТЫ СИСТЕМЫ</t>
  </si>
  <si>
    <t>ОПРЕДЕЛИТЬ КРИТЕРИИ УДОВЛЕТРЕННОСТИ</t>
  </si>
  <si>
    <t>Процесс (поток) создания квалифицированных кадров</t>
  </si>
  <si>
    <t>Свыше 75%</t>
  </si>
  <si>
    <t>От 50% до 75%</t>
  </si>
  <si>
    <t>•Квалификация - уровень знаний, умений, профессиональных навыков и опыта работы работника.</t>
  </si>
  <si>
    <r>
      <rPr>
        <b/>
        <sz val="10"/>
        <rFont val="Arial"/>
        <family val="2"/>
        <charset val="204"/>
      </rPr>
      <t>Результативность сотрудника</t>
    </r>
    <r>
      <rPr>
        <sz val="10"/>
        <color rgb="FF000000"/>
        <rFont val="Arial"/>
        <family val="2"/>
        <charset val="204"/>
      </rPr>
      <t xml:space="preserve"> - Способность сотрудника безопасно, производительно и качественно трудиться</t>
    </r>
  </si>
  <si>
    <t>От 25% до 50%</t>
  </si>
  <si>
    <t>За любым инциндентом на предприятии стоят трудовые навыки сотрудников</t>
  </si>
  <si>
    <r>
      <rPr>
        <b/>
        <sz val="14"/>
        <color rgb="FFC00000"/>
        <rFont val="Arial"/>
        <family val="2"/>
        <charset val="204"/>
      </rPr>
      <t xml:space="preserve">Ценность процесса </t>
    </r>
    <r>
      <rPr>
        <sz val="14"/>
        <color rgb="FFC00000"/>
        <rFont val="Arial"/>
        <family val="2"/>
        <charset val="204"/>
      </rPr>
      <t>- сотрудник способный безопасно, производительно и качественно трудиться.</t>
    </r>
  </si>
  <si>
    <t>Меньше 25%</t>
  </si>
  <si>
    <r>
      <rPr>
        <b/>
        <sz val="10"/>
        <rFont val="Arial"/>
        <family val="2"/>
        <charset val="204"/>
      </rPr>
      <t>Пригодность  процесса</t>
    </r>
    <r>
      <rPr>
        <sz val="10"/>
        <color rgb="FF000000"/>
        <rFont val="Arial"/>
        <family val="2"/>
        <charset val="204"/>
      </rPr>
      <t xml:space="preserve"> - способность процесса, обеспечить подготовку сотрудников для безопасного, производительного производства качественной продукции или услуг без брака или доработки.</t>
    </r>
  </si>
  <si>
    <r>
      <rPr>
        <b/>
        <sz val="10"/>
        <rFont val="Arial"/>
        <family val="2"/>
        <charset val="204"/>
      </rPr>
      <t>Стабильный процесс</t>
    </r>
    <r>
      <rPr>
        <sz val="10"/>
        <color rgb="FF000000"/>
        <rFont val="Arial"/>
        <family val="2"/>
        <charset val="204"/>
      </rPr>
      <t>- процесс, который последовательно производит продукцию одинакового качества.</t>
    </r>
  </si>
  <si>
    <t>Система это совокупность взаимозависимых элементов, действующих совместно для достижения некоторой цели</t>
  </si>
  <si>
    <t>(Эдвардс Деминг).</t>
  </si>
  <si>
    <t>Нет</t>
  </si>
  <si>
    <t>Скорее нет, чем да</t>
  </si>
  <si>
    <t>Иногда</t>
  </si>
  <si>
    <t>Скорее да, чем нет</t>
  </si>
  <si>
    <t>Да</t>
  </si>
  <si>
    <t>нет</t>
  </si>
  <si>
    <t>1.</t>
  </si>
  <si>
    <t>Политика в области развития трудовых навыков сотрудников</t>
  </si>
  <si>
    <t>Скорее нет</t>
  </si>
  <si>
    <t>Скорее да,</t>
  </si>
  <si>
    <t>Направления деятельности организации в области развития трудовых навыков сотрудников, официально сформулированны высшим руководством в виде политики</t>
  </si>
  <si>
    <t>Качество трудовых ресурсов</t>
  </si>
  <si>
    <t>Если меннее 25%</t>
  </si>
  <si>
    <t>Мы удовлетворенны качеством подготовки выпускников УЗ и СУЗ</t>
  </si>
  <si>
    <t>Мы удовлетворенны качеством трудовых ресурсов со свободного рынка</t>
  </si>
  <si>
    <t>Мы удовлетворенны наличием трудовых ресурсов</t>
  </si>
  <si>
    <t>расшифровка</t>
  </si>
  <si>
    <t>Мы удовлетворенны доступностью трудовых ресурсов</t>
  </si>
  <si>
    <t>Мы удовлетворенны ценой трудовых ресурсов</t>
  </si>
  <si>
    <t>Адаптация Сотрудника</t>
  </si>
  <si>
    <t>Первичный алаптационный период обеспечивает готовность продолжить работу</t>
  </si>
  <si>
    <t>Учебный центр обеспечивает необходимый уровень подготовки</t>
  </si>
  <si>
    <t>Система наставничества обеспечивает необходимый уровень подготовки</t>
  </si>
  <si>
    <t>Программы адаптации, ввода в профессию обеспечивает необходимый уровень подготовки</t>
  </si>
  <si>
    <t>Обучение на рабочем месте обеспечивает необходимый уровень подготовки</t>
  </si>
  <si>
    <t>2.</t>
  </si>
  <si>
    <t>Формальные признаки/Состояние дел</t>
  </si>
  <si>
    <t>Мы удовлетворены текучестью кадров на нашем предприятии</t>
  </si>
  <si>
    <t>обучение Должно успевать за текучестью.</t>
  </si>
  <si>
    <t xml:space="preserve">Мы удовлетворены обеспеченностью по подразделениям сотрудниками необходимой квалификации </t>
  </si>
  <si>
    <t>Линейные руководители</t>
  </si>
  <si>
    <t>РАБОЧИЕ</t>
  </si>
  <si>
    <t>Мы удовлетворены результативностью сотрудников</t>
  </si>
  <si>
    <t>Уровень зарплаты соответсвует требованию  рынка</t>
  </si>
  <si>
    <t xml:space="preserve">Проблемные позиции </t>
  </si>
  <si>
    <t>ОНЛФ, уборщик, знц по тех. обеспечению, технолог, подсобный рабочий</t>
  </si>
  <si>
    <t>3.</t>
  </si>
  <si>
    <t>Операционные показатели</t>
  </si>
  <si>
    <t>Мы удовлетворены качеством нашей продукции / услуг</t>
  </si>
  <si>
    <t>Мы удовлетворены уровнем брака внутри предприятия</t>
  </si>
  <si>
    <t>Мы удовлетворены производительностью труда</t>
  </si>
  <si>
    <t>Мы удовлетворены себестоимость продукции</t>
  </si>
  <si>
    <t>Мы удовлетворены уровнем Безопасности на рабочих местах (наличие травм)</t>
  </si>
  <si>
    <t>Мы удовлетворены уровнем Аварийности основного оборудования</t>
  </si>
  <si>
    <t>Мы удовлетворены уровнем Аварийности вспомогательного оборудованиявания (компрессоры, вентиляция, освещение)</t>
  </si>
  <si>
    <t>Мы удовлетворены нашими операционными показателями</t>
  </si>
  <si>
    <t>Вовлеченность руководства Первое лицо Генеральный директор</t>
  </si>
  <si>
    <t>ГД Понимает и поддерживает идею развития квалификаций и производственного обучения сотрудников</t>
  </si>
  <si>
    <t>ГД Проводит совещания по развитию квалификаций</t>
  </si>
  <si>
    <t>ГД Инициирует или поддерживает проведение аудита системы развитию квалификаций и производственного обучения</t>
  </si>
  <si>
    <t>ГД Инициирует разработку или поддерживает план по развитию квалификаций и производственного обучения</t>
  </si>
  <si>
    <t>ГД контролирует работу по плану развития квалификаций и производственного обучения</t>
  </si>
  <si>
    <t>ГД инвестирует деньги в развите производственного обучения</t>
  </si>
  <si>
    <t>Система Производственного обучения включена в контур регулярного менеджмента</t>
  </si>
  <si>
    <t>ГД рассматривает/проводит  анализ результатов призводственного обучения</t>
  </si>
  <si>
    <t>Поддержка и понимание функциональных и линейных руководителей</t>
  </si>
  <si>
    <t>ЛР Понимают и поддерживает идею развития квалификаций и производственного обучения сотрудников</t>
  </si>
  <si>
    <t>Линейные руководители регулярно анализируют результатвность сотрудников и уровень квалифкации</t>
  </si>
  <si>
    <t>Линейные разрабатывают планы обучения</t>
  </si>
  <si>
    <t>Есть отдел по производственному обучению, план обучения разработан для каждой должности</t>
  </si>
  <si>
    <t>Линейные руководители владеют 4 шаговым методом обучения</t>
  </si>
  <si>
    <t>Линейные руководители принмают участие/ разрабатывают стандарты обучения</t>
  </si>
  <si>
    <t>Линеные руководители регулярно проводят обучение</t>
  </si>
  <si>
    <t>Производственное обучение приносит улучшение операционных показателй</t>
  </si>
  <si>
    <t>4.</t>
  </si>
  <si>
    <t>Стандарты</t>
  </si>
  <si>
    <t>У нас есть стандарты рабочих операций</t>
  </si>
  <si>
    <t>СОП, МК</t>
  </si>
  <si>
    <t>У нас есть стандатры обучения, Они соответсвуют Требованиям TWI</t>
  </si>
  <si>
    <t>Наставники обучают по единому по 4 шаговому методу РЕЧЕВОЙ МОДУЛЬ ЭТАП КЛЮЧЕВОЙ МОМЕНТ</t>
  </si>
  <si>
    <t>Мы разрабатываем и используем матрицу квалификаий</t>
  </si>
  <si>
    <t xml:space="preserve">На основе  матрицы квалификаций разрабатывается план обучения </t>
  </si>
  <si>
    <t>5.</t>
  </si>
  <si>
    <t>У нас разработан план ввода в профессию. Мы понимаем кого обучать, чему обучать, когда обучать</t>
  </si>
  <si>
    <t>Мы имеем подготовленное учебное рабочее место</t>
  </si>
  <si>
    <t>Мы планомерно выделяем время на разработку стандартов</t>
  </si>
  <si>
    <t>Мы планомерно выделяем время на обучение</t>
  </si>
  <si>
    <t>Планирование обучения</t>
  </si>
  <si>
    <t>Планы обучения разрабатываются на основе анализа проблем/отклонениний производства</t>
  </si>
  <si>
    <t>Планы обучения разрабатываются на основе анализа функциональной обеспеченности производства</t>
  </si>
  <si>
    <t>Планы обучения разрабатываются на основе стратегических планов предприятия</t>
  </si>
  <si>
    <t>Программы производственного обучения разрабатываются на основе заявок подразделений</t>
  </si>
  <si>
    <t>Программы производственного обучения разрабатываются на основе анализа нессответсвий СМК</t>
  </si>
  <si>
    <t>Планирование обучения входит в контур регулярного менеджмента</t>
  </si>
  <si>
    <t>Методологическое обеспечение системы производственного обучения</t>
  </si>
  <si>
    <t>Стандарты работы</t>
  </si>
  <si>
    <t>Стандарты обучения (конспекты)</t>
  </si>
  <si>
    <t>Стандартищированная методика обучения сотрудников</t>
  </si>
  <si>
    <t>Стандартизированная методика обучения наставников</t>
  </si>
  <si>
    <t>Методика оценки квалификации сотрудников</t>
  </si>
  <si>
    <t>Методика оценки рисков для целей бизнеса от недостаточного владения трудовыми навыками</t>
  </si>
  <si>
    <t>Методика разработки стандартов обучения</t>
  </si>
  <si>
    <t>Методика планирования квалификации сотрудников по отклонениям</t>
  </si>
  <si>
    <t>Методика разработки планов ввода в профессию</t>
  </si>
  <si>
    <t>Методика обучения тренеров наставников</t>
  </si>
  <si>
    <t>Методика анализа инструкций стандартов и показателей</t>
  </si>
  <si>
    <t>TWI в регулярном менеджменте.</t>
  </si>
  <si>
    <t>Линейные руководители ежемесячно  проводят оценку производственных показателей, сравнивая их с матрицей компетенций и планируют корректирующее обучение по отклонениям</t>
  </si>
  <si>
    <t>РАБОЧАЯ ЗОНА, ВОПРОСЫ ДЛЯ ПРОРАБОТКИ ВКЛЮЧЕНИЯ В ДИАГНОСТИКУ</t>
  </si>
  <si>
    <t>Организационно  обеспечение</t>
  </si>
  <si>
    <t>Линейные руководители (даже обладая стартовыми способностями) не являются специалистами в области управления и обучения.</t>
  </si>
  <si>
    <t>Угроза потери ключевых навыков</t>
  </si>
  <si>
    <t>Большое количество сотрудников предпенстонного возраста</t>
  </si>
  <si>
    <t>Все наставники владеют единым стандартным методом обучения на основе единого подхода к обучению</t>
  </si>
  <si>
    <t>х</t>
  </si>
  <si>
    <t>Подготовка тренеров производственного обучения в Компании проводится по единым стандартам</t>
  </si>
  <si>
    <t>Навыками обучения и разработки программ обучения владеют все линейные руководители</t>
  </si>
  <si>
    <t>В Компании подготовлены специальные рабочие места для обучения</t>
  </si>
  <si>
    <t>Существующая система мотивации способствует подготовке новых сотрудников в кратчайшие сроки</t>
  </si>
  <si>
    <t>Разработаны планы ввода в профессию</t>
  </si>
  <si>
    <t>описаны квалификационные требования по оснвным операциям</t>
  </si>
  <si>
    <t xml:space="preserve">На предприятии подготовка наствавников проводитсся систематически </t>
  </si>
  <si>
    <t>Методика обучения</t>
  </si>
  <si>
    <t>Система адаптации молодых специалистов в Компании эффективна</t>
  </si>
  <si>
    <t>Подтверждение</t>
  </si>
  <si>
    <t>В Компании выстроена четкая система/структура обучения на рабочем месте (в подразделении)</t>
  </si>
  <si>
    <t>Каждый наставник обучает на основе принятой в Компании единой методологии</t>
  </si>
  <si>
    <t>Выбор наставника формализован, наставником может быть только опытный рабочий</t>
  </si>
  <si>
    <t>информацйия</t>
  </si>
  <si>
    <t>пришла рекламация</t>
  </si>
  <si>
    <t>определяем стабильный или нет</t>
  </si>
  <si>
    <t>1 анализ показетелей рекламаций</t>
  </si>
  <si>
    <t>2. процедура рассмотрения реукламацмий</t>
  </si>
  <si>
    <t>3. анализ рекламаций по местам и причинам возникновения диаграма исикавы</t>
  </si>
  <si>
    <t>4. выявление перво причины</t>
  </si>
  <si>
    <t>5 составитт план корректирующих действий плана обучения по выявленным недостаточным навыкам</t>
  </si>
  <si>
    <t>6 проверка результатов обучения результаты по рекломациям должный уйти</t>
  </si>
  <si>
    <t>Связка СП - Программа Обучения</t>
  </si>
  <si>
    <t>Связка Анализ брака - Программа Обучения</t>
  </si>
  <si>
    <t>Связка Матрица - Программа Обучения</t>
  </si>
  <si>
    <t>Связка Заявка - Программа Обучения</t>
  </si>
  <si>
    <t>План ввода в профессию - Результат</t>
  </si>
  <si>
    <t>подтверждение результов</t>
  </si>
  <si>
    <t>8.</t>
  </si>
  <si>
    <t>Критерии оценки</t>
  </si>
  <si>
    <t>Баллы</t>
  </si>
  <si>
    <t>1. Политика в области развития трудовых навыков сотрудников</t>
  </si>
  <si>
    <t>Общие намерения и направления деятельности организации в области развития трудовых навыков сотрудников, официально сформулированные высшим руководством</t>
  </si>
  <si>
    <r>
      <rPr>
        <b/>
        <sz val="10"/>
        <color rgb="FF222222"/>
        <rFont val="Arial"/>
        <family val="2"/>
        <charset val="204"/>
      </rPr>
      <t xml:space="preserve">2. Качество трудовых ресурсов  </t>
    </r>
    <r>
      <rPr>
        <sz val="10"/>
        <color rgb="FF222222"/>
        <rFont val="Arial"/>
        <family val="2"/>
        <charset val="204"/>
      </rPr>
      <t>Удовлетворенность доступностью, качеством трудовых ресурсов на рынке труда и выпускниками учебных заведений</t>
    </r>
  </si>
  <si>
    <r>
      <rPr>
        <b/>
        <sz val="10"/>
        <color rgb="FF222222"/>
        <rFont val="Arial"/>
        <family val="2"/>
        <charset val="204"/>
      </rPr>
      <t xml:space="preserve">3. Адаптация сотрудников </t>
    </r>
    <r>
      <rPr>
        <sz val="10"/>
        <color rgb="FF222222"/>
        <rFont val="Arial"/>
        <family val="2"/>
        <charset val="204"/>
      </rPr>
      <t>Установленный адаптационный период обеспечивает готовность к самостоятельной работе</t>
    </r>
  </si>
  <si>
    <r>
      <rPr>
        <b/>
        <sz val="10"/>
        <color rgb="FF222222"/>
        <rFont val="Arial"/>
        <family val="2"/>
        <charset val="204"/>
      </rPr>
      <t xml:space="preserve">4. Состояние дел и результативность </t>
    </r>
    <r>
      <rPr>
        <sz val="10"/>
        <color rgb="FF222222"/>
        <rFont val="Arial"/>
        <family val="2"/>
        <charset val="204"/>
      </rPr>
      <t>Удовлетворенность обеспеченностью и результативностью линейных руководителей и рабочих</t>
    </r>
  </si>
  <si>
    <r>
      <rPr>
        <b/>
        <sz val="10"/>
        <color rgb="FF222222"/>
        <rFont val="Arial"/>
        <family val="2"/>
        <charset val="204"/>
      </rPr>
      <t xml:space="preserve">5. Операционные показатели показатели </t>
    </r>
    <r>
      <rPr>
        <sz val="10"/>
        <color rgb="FF222222"/>
        <rFont val="Arial"/>
        <family val="2"/>
        <charset val="204"/>
      </rPr>
      <t>Удовлетворенность показателями качества, производительности, аварийности, травматизма</t>
    </r>
  </si>
  <si>
    <r>
      <rPr>
        <b/>
        <sz val="10"/>
        <color rgb="FF222222"/>
        <rFont val="Arial"/>
        <family val="2"/>
        <charset val="204"/>
      </rPr>
      <t xml:space="preserve">6. Вовлеченность руководства. Первое лицо </t>
    </r>
    <r>
      <rPr>
        <sz val="10"/>
        <color rgb="FF222222"/>
        <rFont val="Arial"/>
        <family val="2"/>
        <charset val="204"/>
      </rPr>
      <t>ГД понимает и поддерживает идею развития квалификаций и производственного обучения сотрудников, контролирует работу по плану развития квалификаций и производственного обучения</t>
    </r>
  </si>
  <si>
    <r>
      <rPr>
        <sz val="10"/>
        <color rgb="FF222222"/>
        <rFont val="Times New Roman"/>
        <family val="1"/>
        <charset val="204"/>
      </rPr>
      <t xml:space="preserve"> </t>
    </r>
    <r>
      <rPr>
        <b/>
        <sz val="10"/>
        <color rgb="FF222222"/>
        <rFont val="Arial"/>
        <family val="2"/>
        <charset val="204"/>
      </rPr>
      <t xml:space="preserve">7. Поддержка и понимание линейных руководителей </t>
    </r>
    <r>
      <rPr>
        <sz val="10"/>
        <color rgb="FF222222"/>
        <rFont val="Arial"/>
        <family val="2"/>
        <charset val="204"/>
      </rPr>
      <t>ЛР понимают и поддерживает идею производственного обучения сотрудников, регулярно анализируют результативность сотрудников и уровень квалификации, разрабатывают планы обучения, владеют 4 шаговым методом обучения, принимают участие/ разрабатывают стандарты обучения, регулярно проводят обучение. Производственное обучение приносит улучшение операционных показателей</t>
    </r>
  </si>
  <si>
    <r>
      <rPr>
        <sz val="10"/>
        <color rgb="FF222222"/>
        <rFont val="Times New Roman"/>
        <family val="1"/>
        <charset val="204"/>
      </rPr>
      <t xml:space="preserve"> </t>
    </r>
    <r>
      <rPr>
        <b/>
        <sz val="10"/>
        <color rgb="FF222222"/>
        <rFont val="Arial"/>
        <family val="2"/>
        <charset val="204"/>
      </rPr>
      <t xml:space="preserve">8. Стандарты (Регламенты) </t>
    </r>
    <r>
      <rPr>
        <sz val="10"/>
        <color rgb="FF222222"/>
        <rFont val="Arial"/>
        <family val="2"/>
        <charset val="204"/>
      </rPr>
      <t>Наличие стандартов обучения, Наставники обучают по единому стандартизированному по 4 шаговому методу, на основе матрицы квалификаций разрабатывается план обучения, наличие стандартов обучения наставников. мы понимаем кого обучать, чему обучать, когда обучать. Мы имеем подготовленное учебное рабочее место. Мы планомерно выделяем время на разработку стандартов. Мы планомерно выделяем время на обучение</t>
    </r>
  </si>
  <si>
    <r>
      <rPr>
        <sz val="10"/>
        <color rgb="FF222222"/>
        <rFont val="Times New Roman"/>
        <family val="1"/>
        <charset val="204"/>
      </rPr>
      <t xml:space="preserve"> </t>
    </r>
    <r>
      <rPr>
        <b/>
        <sz val="10"/>
        <color rgb="FF222222"/>
        <rFont val="Arial"/>
        <family val="2"/>
        <charset val="204"/>
      </rPr>
      <t xml:space="preserve">9. Планирование обучения </t>
    </r>
    <r>
      <rPr>
        <sz val="10"/>
        <color rgb="FF222222"/>
        <rFont val="Arial"/>
        <family val="2"/>
        <charset val="204"/>
      </rPr>
      <t>Оценивались, принципы планирования обучения из базовых вариантов. Планы обучения разрабатываются на основе анализа проблем производства, Планы обучения разрабатываются на основе анализа функциональной обеспеченности производства, Планы обучения разрабатываются на основе стратегических планов предприятия, Планы производственного обучения разрабатываются на основе заявок подразделений, Планы производственного обучения разрабатываются на основе анализа несоответствий СМК</t>
    </r>
  </si>
  <si>
    <r>
      <t xml:space="preserve">10 Методологическое обеспечения системы внутрипроизводственного обучения. </t>
    </r>
    <r>
      <rPr>
        <sz val="10"/>
        <color rgb="FF222222"/>
        <rFont val="Arial"/>
        <family val="2"/>
        <charset val="204"/>
      </rPr>
      <t>Наличие документов описывающих согласованный метод выполнения необходимых действий.</t>
    </r>
  </si>
  <si>
    <r>
      <t xml:space="preserve">11. TWI в регулярном менеджменте. </t>
    </r>
    <r>
      <rPr>
        <sz val="10"/>
        <color rgb="FF222222"/>
        <rFont val="Arial"/>
        <family val="2"/>
        <charset val="204"/>
      </rPr>
      <t>Линейные руководители ежемесячно проводят оценку производственных показателей, сравнивая их с матрицей компетенций и планируют корректирующее обучение по отклонениям</t>
    </r>
  </si>
  <si>
    <t>7 % не сооотвестывия переделяваем</t>
  </si>
  <si>
    <t>1. Чтение чертежей</t>
  </si>
  <si>
    <t>2. Набивание фасок</t>
  </si>
  <si>
    <t>3. Торцевание контроль перпендикулярности</t>
  </si>
  <si>
    <t>1.  Разработать стандарт Чтение чертежа</t>
  </si>
  <si>
    <t>2. Провести апробацию на новьеком</t>
  </si>
  <si>
    <t>3. Составить матрицу</t>
  </si>
  <si>
    <t>4. Провести обучение всех бригад</t>
  </si>
  <si>
    <t>Видение идеальной системы внутрипроизводственного обучения</t>
  </si>
  <si>
    <t>1.У меня нет проблем с квалифицированными сотрудниками.  Рабочие команды выполняют плановые задания безопасно, производительно и качественно. Рабочие команды отрабатывают отклонения через обучение на принципах PDSA, исключая наказание рабочих</t>
  </si>
  <si>
    <t>2.Система обучения, адаптации обеспечивает  быстрый ввод в профессию, безопасную, качественную работу.</t>
  </si>
  <si>
    <t>3.Система обеспечивает следующие показатели</t>
  </si>
  <si>
    <t>•травмы    -   0</t>
  </si>
  <si>
    <t>•брак – 0</t>
  </si>
  <si>
    <t>•остановки производственных процессов – 0</t>
  </si>
  <si>
    <t>•повреждения товарно-материальных ценностей – 0</t>
  </si>
  <si>
    <t xml:space="preserve">4.Разработаны политика компании в области развития трудовых навыков, стандарты предприятия регламентирующих производственное обучение в стандарте TWI </t>
  </si>
  <si>
    <t>Самодиагностика системы производственного обучения</t>
  </si>
  <si>
    <t>Паспорт проекта</t>
  </si>
  <si>
    <t>Видение проекта</t>
  </si>
  <si>
    <t>Матрица комптенций</t>
  </si>
  <si>
    <t>Шаблон Плана обучения</t>
  </si>
  <si>
    <t>План ввода в профессию</t>
  </si>
  <si>
    <t>тел. +7(921)317-71-50</t>
  </si>
  <si>
    <t>📞тел. 8(800)500-45-90</t>
  </si>
  <si>
    <t>Шаблон стандарта обучения</t>
  </si>
  <si>
    <t>Смотрите нас на Ютубе: </t>
  </si>
  <si>
    <t>https://www.youtube.com/user/MsSergesl/videos</t>
  </si>
  <si>
    <t>Подписывайтесь на наш телеграмм канал: </t>
  </si>
  <si>
    <t>https://t.me/TWI_SergeySmirnov</t>
  </si>
  <si>
    <t>Сайт компании: </t>
  </si>
  <si>
    <t>https://twipro.ru/</t>
  </si>
  <si>
    <t>📩 E-mail:</t>
  </si>
  <si>
    <t>info@twipro.ru</t>
  </si>
  <si>
    <r>
      <rPr>
        <b/>
        <sz val="16"/>
        <rFont val="Arial Narrow"/>
        <family val="2"/>
        <charset val="204"/>
      </rPr>
      <t xml:space="preserve">© Сергей Смирнов 2024 г.    </t>
    </r>
    <r>
      <rPr>
        <b/>
        <sz val="12"/>
        <rFont val="Arial Narrow"/>
        <family val="2"/>
        <charset val="204"/>
      </rPr>
      <t xml:space="preserve">     </t>
    </r>
  </si>
  <si>
    <t>6.</t>
  </si>
  <si>
    <t>7.</t>
  </si>
  <si>
    <t>Базовые шаблоны TWI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</si>
</sst>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66">
    <font>
      <sz val="10"/>
      <color rgb="FF000000"/>
      <name val="Arial"/>
    </font>
    <font>
      <sz val="11"/>
      <color theme="1"/>
      <name val="Calibri"/>
      <family val="2"/>
      <charset val="204"/>
      <scheme val="minor"/>
    </font>
    <font>
      <sz val="11"/>
      <color theme="1"/>
      <name val="Calibri"/>
      <family val="2"/>
      <charset val="204"/>
      <scheme val="minor"/>
    </font>
    <font>
      <sz val="10"/>
      <name val="Arial"/>
      <family val="2"/>
      <charset val="204"/>
    </font>
    <font>
      <b/>
      <sz val="14"/>
      <name val="Antique Olive Compact"/>
      <family val="2"/>
    </font>
    <font>
      <sz val="11"/>
      <name val="Arial"/>
      <family val="2"/>
      <charset val="204"/>
    </font>
    <font>
      <b/>
      <sz val="11"/>
      <name val="Arial"/>
      <family val="2"/>
      <charset val="204"/>
    </font>
    <font>
      <sz val="10"/>
      <color rgb="FF000000"/>
      <name val="Arial"/>
      <family val="2"/>
      <charset val="204"/>
    </font>
    <font>
      <b/>
      <sz val="11"/>
      <color theme="1"/>
      <name val="Calibri"/>
      <family val="2"/>
      <charset val="204"/>
      <scheme val="minor"/>
    </font>
    <font>
      <sz val="10"/>
      <color theme="1"/>
      <name val="Arial"/>
      <family val="2"/>
      <charset val="204"/>
    </font>
    <font>
      <sz val="10"/>
      <color rgb="FF000000"/>
      <name val="Arial"/>
      <family val="2"/>
      <charset val="204"/>
    </font>
    <font>
      <b/>
      <sz val="12"/>
      <color theme="1"/>
      <name val="Arial"/>
      <family val="2"/>
      <charset val="204"/>
    </font>
    <font>
      <sz val="12"/>
      <color theme="1"/>
      <name val="Arial"/>
      <family val="2"/>
      <charset val="204"/>
    </font>
    <font>
      <b/>
      <sz val="12"/>
      <color rgb="FF000000"/>
      <name val="Arial"/>
      <family val="2"/>
      <charset val="204"/>
    </font>
    <font>
      <sz val="10"/>
      <color theme="1"/>
      <name val="Arial Narrow"/>
      <family val="2"/>
      <charset val="204"/>
    </font>
    <font>
      <sz val="18"/>
      <color theme="1"/>
      <name val="Calibri"/>
      <family val="2"/>
      <charset val="204"/>
      <scheme val="minor"/>
    </font>
    <font>
      <sz val="14"/>
      <color theme="1"/>
      <name val="Calibri"/>
      <family val="2"/>
      <charset val="204"/>
      <scheme val="minor"/>
    </font>
    <font>
      <sz val="12"/>
      <color theme="1"/>
      <name val="Calibri"/>
      <family val="2"/>
      <charset val="204"/>
      <scheme val="minor"/>
    </font>
    <font>
      <b/>
      <sz val="12"/>
      <color theme="1"/>
      <name val="Calibri"/>
      <family val="2"/>
      <charset val="204"/>
      <scheme val="minor"/>
    </font>
    <font>
      <sz val="8"/>
      <name val="Arial"/>
      <family val="2"/>
    </font>
    <font>
      <sz val="10"/>
      <color indexed="8"/>
      <name val="Arial"/>
      <family val="2"/>
      <charset val="204"/>
    </font>
    <font>
      <sz val="10"/>
      <color indexed="8"/>
      <name val="MS Sans Serif"/>
      <family val="2"/>
      <charset val="204"/>
    </font>
    <font>
      <sz val="10"/>
      <color theme="1"/>
      <name val="Calibri"/>
      <family val="2"/>
      <charset val="204"/>
      <scheme val="minor"/>
    </font>
    <font>
      <sz val="11"/>
      <color rgb="FF9C5700"/>
      <name val="Calibri"/>
      <family val="2"/>
      <charset val="204"/>
      <scheme val="minor"/>
    </font>
    <font>
      <sz val="14"/>
      <color rgb="FF000000"/>
      <name val="Arial Narrow"/>
      <family val="2"/>
      <charset val="204"/>
    </font>
    <font>
      <sz val="8"/>
      <name val="Arial"/>
      <family val="2"/>
      <charset val="204"/>
    </font>
    <font>
      <b/>
      <sz val="14"/>
      <color rgb="FF000000"/>
      <name val="Arial Narrow"/>
      <family val="2"/>
      <charset val="204"/>
    </font>
    <font>
      <sz val="12"/>
      <color rgb="FF000000"/>
      <name val="Arial Narrow"/>
      <family val="2"/>
      <charset val="204"/>
    </font>
    <font>
      <b/>
      <sz val="14"/>
      <name val="Arial Narrow"/>
      <family val="2"/>
      <charset val="204"/>
    </font>
    <font>
      <b/>
      <sz val="10"/>
      <color rgb="FF000000"/>
      <name val="Arial"/>
      <family val="2"/>
      <charset val="204"/>
    </font>
    <font>
      <b/>
      <sz val="10"/>
      <color theme="1"/>
      <name val="Arial"/>
      <family val="2"/>
      <charset val="204"/>
    </font>
    <font>
      <sz val="10"/>
      <color rgb="FF000000"/>
      <name val="Arial"/>
    </font>
    <font>
      <b/>
      <sz val="12"/>
      <name val="Arial Narrow"/>
      <family val="2"/>
      <charset val="204"/>
    </font>
    <font>
      <b/>
      <sz val="16"/>
      <name val="Arial Narrow"/>
      <family val="2"/>
      <charset val="204"/>
    </font>
    <font>
      <u/>
      <sz val="10"/>
      <color theme="10"/>
      <name val="Arial"/>
      <family val="2"/>
      <charset val="204"/>
    </font>
    <font>
      <b/>
      <sz val="18"/>
      <color rgb="FF980000"/>
      <name val="Arial"/>
      <family val="2"/>
      <charset val="204"/>
    </font>
    <font>
      <b/>
      <sz val="14"/>
      <color rgb="FF38761D"/>
      <name val="Arial"/>
      <family val="2"/>
      <charset val="204"/>
    </font>
    <font>
      <sz val="11"/>
      <color rgb="FF333333"/>
      <name val="Arial"/>
      <family val="2"/>
      <charset val="204"/>
    </font>
    <font>
      <b/>
      <sz val="10"/>
      <color rgb="FFFF0000"/>
      <name val="Arial"/>
      <family val="2"/>
      <charset val="204"/>
    </font>
    <font>
      <b/>
      <sz val="10"/>
      <color rgb="FF980000"/>
      <name val="Arial"/>
      <family val="2"/>
      <charset val="204"/>
    </font>
    <font>
      <b/>
      <sz val="10"/>
      <name val="Arial"/>
      <family val="2"/>
      <charset val="204"/>
    </font>
    <font>
      <b/>
      <sz val="14"/>
      <name val="Arial"/>
      <family val="2"/>
      <charset val="204"/>
    </font>
    <font>
      <sz val="14"/>
      <name val="Arial"/>
      <family val="2"/>
      <charset val="204"/>
    </font>
    <font>
      <sz val="11"/>
      <color rgb="FF000000"/>
      <name val="Arial"/>
      <family val="2"/>
      <charset val="204"/>
    </font>
    <font>
      <sz val="14"/>
      <color rgb="FFC00000"/>
      <name val="Arial"/>
      <family val="2"/>
      <charset val="204"/>
    </font>
    <font>
      <b/>
      <sz val="14"/>
      <color rgb="FFC00000"/>
      <name val="Arial"/>
      <family val="2"/>
      <charset val="204"/>
    </font>
    <font>
      <sz val="14"/>
      <color rgb="FF980000"/>
      <name val="Arial"/>
      <family val="2"/>
      <charset val="204"/>
    </font>
    <font>
      <sz val="24"/>
      <color rgb="FF980000"/>
      <name val="Arial"/>
      <family val="2"/>
      <charset val="204"/>
    </font>
    <font>
      <b/>
      <sz val="18"/>
      <color rgb="FF990000"/>
      <name val="Arial"/>
      <family val="2"/>
      <charset val="204"/>
    </font>
    <font>
      <b/>
      <sz val="12"/>
      <color rgb="FF333333"/>
      <name val="Arial"/>
      <family val="2"/>
      <charset val="204"/>
    </font>
    <font>
      <b/>
      <sz val="12"/>
      <color rgb="FF222222"/>
      <name val="Arial"/>
      <family val="2"/>
      <charset val="204"/>
    </font>
    <font>
      <sz val="10"/>
      <color rgb="FF222222"/>
      <name val="Arial"/>
      <family val="2"/>
      <charset val="204"/>
    </font>
    <font>
      <sz val="10"/>
      <color rgb="FF006600"/>
      <name val="Monospace"/>
    </font>
    <font>
      <sz val="11"/>
      <color rgb="FF0000FF"/>
      <name val="Arial"/>
      <family val="2"/>
      <charset val="204"/>
    </font>
    <font>
      <b/>
      <sz val="10"/>
      <color rgb="FFA61C00"/>
      <name val="Arial"/>
      <family val="2"/>
      <charset val="204"/>
    </font>
    <font>
      <sz val="11"/>
      <color rgb="FF000000"/>
      <name val="Calibri"/>
      <family val="2"/>
      <charset val="204"/>
    </font>
    <font>
      <b/>
      <sz val="10"/>
      <color rgb="FF222222"/>
      <name val="Arial Narrow"/>
      <family val="2"/>
      <charset val="204"/>
    </font>
    <font>
      <b/>
      <sz val="10"/>
      <color rgb="FF222222"/>
      <name val="Arial"/>
      <family val="2"/>
      <charset val="204"/>
    </font>
    <font>
      <b/>
      <sz val="10"/>
      <color rgb="FF000000"/>
      <name val="Calibri"/>
      <family val="2"/>
      <charset val="204"/>
    </font>
    <font>
      <sz val="10"/>
      <color rgb="FF222222"/>
      <name val="Arial"/>
      <family val="1"/>
      <charset val="204"/>
    </font>
    <font>
      <sz val="10"/>
      <color rgb="FF222222"/>
      <name val="Times New Roman"/>
      <family val="1"/>
      <charset val="204"/>
    </font>
    <font>
      <sz val="12"/>
      <color rgb="FF000000"/>
      <name val="Times New Roman"/>
      <family val="1"/>
      <charset val="204"/>
    </font>
    <font>
      <b/>
      <sz val="20"/>
      <color rgb="FF000000"/>
      <name val="Arial"/>
      <family val="2"/>
      <charset val="204"/>
    </font>
    <font>
      <sz val="14"/>
      <color rgb="FF000000"/>
      <name val="Arial"/>
      <family val="2"/>
      <charset val="204"/>
    </font>
    <font>
      <sz val="16"/>
      <color rgb="FF000000"/>
      <name val="Arial"/>
      <family val="2"/>
      <charset val="204"/>
    </font>
    <font>
      <sz val="16"/>
      <color rgb="FF002060"/>
      <name val="Arial"/>
      <family val="2"/>
      <charset val="204"/>
    </font>
  </fonts>
  <fills count="26">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EF2CB"/>
        <bgColor rgb="FFFEF2CB"/>
      </patternFill>
    </fill>
    <fill>
      <patternFill patternType="solid">
        <fgColor rgb="FFDADADA"/>
        <bgColor rgb="FFDADADA"/>
      </patternFill>
    </fill>
    <fill>
      <patternFill patternType="solid">
        <fgColor rgb="FFFBE4D5"/>
        <bgColor rgb="FFFBE4D5"/>
      </patternFill>
    </fill>
    <fill>
      <patternFill patternType="solid">
        <fgColor rgb="FFBDD6EE"/>
        <bgColor rgb="FFBDD6EE"/>
      </patternFill>
    </fill>
    <fill>
      <patternFill patternType="solid">
        <fgColor rgb="FFDEEAF6"/>
        <bgColor rgb="FFDEEAF6"/>
      </patternFill>
    </fill>
    <fill>
      <patternFill patternType="solid">
        <fgColor rgb="FFD6DCE4"/>
        <bgColor rgb="FFD6DCE4"/>
      </patternFill>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rgb="FFFFEB9C"/>
      </patternFill>
    </fill>
    <fill>
      <patternFill patternType="solid">
        <fgColor theme="0"/>
        <bgColor rgb="FFFBE4D5"/>
      </patternFill>
    </fill>
    <fill>
      <patternFill patternType="solid">
        <fgColor theme="2" tint="-9.9978637043366805E-2"/>
        <bgColor indexed="64"/>
      </patternFill>
    </fill>
    <fill>
      <patternFill patternType="solid">
        <fgColor rgb="FFFFF2CC"/>
        <bgColor rgb="FFFFF2CC"/>
      </patternFill>
    </fill>
    <fill>
      <patternFill patternType="solid">
        <fgColor rgb="FFF4CCCC"/>
        <bgColor rgb="FFF4CCCC"/>
      </patternFill>
    </fill>
    <fill>
      <patternFill patternType="solid">
        <fgColor rgb="FFFCE5CD"/>
        <bgColor rgb="FFFCE5CD"/>
      </patternFill>
    </fill>
    <fill>
      <patternFill patternType="solid">
        <fgColor rgb="FFF7F7F7"/>
        <bgColor rgb="FFF7F7F7"/>
      </patternFill>
    </fill>
    <fill>
      <patternFill patternType="solid">
        <fgColor rgb="FFD9EAD3"/>
        <bgColor rgb="FFD9EAD3"/>
      </patternFill>
    </fill>
    <fill>
      <patternFill patternType="solid">
        <fgColor rgb="FFEAD1DC"/>
        <bgColor rgb="FFEAD1DC"/>
      </patternFill>
    </fill>
    <fill>
      <patternFill patternType="solid">
        <fgColor rgb="FFD0E0E3"/>
        <bgColor rgb="FFD0E0E3"/>
      </patternFill>
    </fill>
    <fill>
      <patternFill patternType="solid">
        <fgColor rgb="FFC9DAF8"/>
        <bgColor rgb="FFC9DAF8"/>
      </patternFill>
    </fill>
    <fill>
      <patternFill patternType="solid">
        <fgColor rgb="FFE6B8AF"/>
        <bgColor rgb="FFE6B8AF"/>
      </patternFill>
    </fill>
    <fill>
      <patternFill patternType="solid">
        <fgColor rgb="FF00FFFF"/>
        <bgColor rgb="FF00FFFF"/>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ck">
        <color indexed="64"/>
      </left>
      <right style="thin">
        <color rgb="FF000000"/>
      </right>
      <top style="thin">
        <color rgb="FF000000"/>
      </top>
      <bottom style="thin">
        <color rgb="FF000000"/>
      </bottom>
      <diagonal/>
    </border>
    <border>
      <left/>
      <right style="thick">
        <color indexed="64"/>
      </right>
      <top style="thin">
        <color rgb="FF000000"/>
      </top>
      <bottom style="thin">
        <color rgb="FF000000"/>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rgb="FF000000"/>
      </bottom>
      <diagonal/>
    </border>
    <border>
      <left/>
      <right style="thick">
        <color indexed="64"/>
      </right>
      <top/>
      <bottom style="thin">
        <color rgb="FF000000"/>
      </bottom>
      <diagonal/>
    </border>
    <border>
      <left style="thick">
        <color indexed="64"/>
      </left>
      <right style="thin">
        <color rgb="FF000000"/>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right/>
      <top style="thin">
        <color rgb="FF000000"/>
      </top>
      <bottom style="thick">
        <color indexed="64"/>
      </bottom>
      <diagonal/>
    </border>
    <border>
      <left/>
      <right style="thick">
        <color indexed="64"/>
      </right>
      <top style="thin">
        <color rgb="FF000000"/>
      </top>
      <bottom style="thick">
        <color indexed="64"/>
      </bottom>
      <diagonal/>
    </border>
    <border>
      <left style="thin">
        <color rgb="FF000000"/>
      </left>
      <right style="thin">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1">
    <xf numFmtId="0" fontId="0" fillId="0" borderId="0"/>
    <xf numFmtId="0" fontId="10" fillId="0" borderId="15"/>
    <xf numFmtId="0" fontId="2" fillId="0" borderId="15"/>
    <xf numFmtId="9" fontId="2" fillId="0" borderId="15" applyFont="0" applyFill="0" applyBorder="0" applyAlignment="0" applyProtection="0"/>
    <xf numFmtId="0" fontId="19" fillId="0" borderId="15"/>
    <xf numFmtId="0" fontId="7" fillId="0" borderId="15"/>
    <xf numFmtId="0" fontId="23" fillId="13" borderId="15" applyNumberFormat="0" applyBorder="0" applyAlignment="0" applyProtection="0"/>
    <xf numFmtId="43" fontId="7" fillId="0" borderId="15" applyFont="0" applyFill="0" applyBorder="0" applyAlignment="0" applyProtection="0"/>
    <xf numFmtId="43" fontId="1" fillId="0" borderId="15" applyFont="0" applyFill="0" applyBorder="0" applyAlignment="0" applyProtection="0"/>
    <xf numFmtId="0" fontId="31" fillId="0" borderId="15"/>
    <xf numFmtId="0" fontId="34" fillId="0" borderId="15" applyNumberFormat="0" applyFill="0" applyBorder="0" applyAlignment="0" applyProtection="0"/>
  </cellStyleXfs>
  <cellXfs count="336">
    <xf numFmtId="0" fontId="0" fillId="0" borderId="0" xfId="0"/>
    <xf numFmtId="0" fontId="10" fillId="0" borderId="15" xfId="1"/>
    <xf numFmtId="0" fontId="12" fillId="0" borderId="15" xfId="1" applyFont="1"/>
    <xf numFmtId="0" fontId="13" fillId="10" borderId="15" xfId="1" applyFont="1" applyFill="1" applyAlignment="1">
      <alignment horizontal="right"/>
    </xf>
    <xf numFmtId="0" fontId="11" fillId="0" borderId="15" xfId="1" applyFont="1" applyAlignment="1">
      <alignment horizontal="center"/>
    </xf>
    <xf numFmtId="0" fontId="11" fillId="0" borderId="1" xfId="1" applyFont="1" applyBorder="1" applyAlignment="1">
      <alignment horizontal="center"/>
    </xf>
    <xf numFmtId="0" fontId="9" fillId="0" borderId="1" xfId="1" applyFont="1" applyBorder="1"/>
    <xf numFmtId="0" fontId="2" fillId="0" borderId="15" xfId="2" applyAlignment="1">
      <alignment horizontal="center" vertical="center"/>
    </xf>
    <xf numFmtId="0" fontId="2" fillId="0" borderId="15" xfId="2"/>
    <xf numFmtId="0" fontId="15" fillId="0" borderId="15" xfId="2" applyFont="1" applyAlignment="1">
      <alignment horizontal="center"/>
    </xf>
    <xf numFmtId="0" fontId="8" fillId="0" borderId="15" xfId="2" applyFont="1" applyAlignment="1">
      <alignment horizontal="center" vertical="center"/>
    </xf>
    <xf numFmtId="0" fontId="8" fillId="11" borderId="16" xfId="2" applyFont="1" applyFill="1" applyBorder="1" applyAlignment="1">
      <alignment vertical="center"/>
    </xf>
    <xf numFmtId="0" fontId="16" fillId="12" borderId="15" xfId="2" applyFont="1" applyFill="1" applyAlignment="1">
      <alignment horizontal="left" vertical="center"/>
    </xf>
    <xf numFmtId="0" fontId="2" fillId="12" borderId="15" xfId="2" applyFill="1" applyAlignment="1">
      <alignment horizontal="left" vertical="center"/>
    </xf>
    <xf numFmtId="0" fontId="2" fillId="12" borderId="15" xfId="2" applyFill="1" applyAlignment="1">
      <alignment horizontal="center" vertical="center"/>
    </xf>
    <xf numFmtId="9" fontId="17" fillId="12" borderId="15" xfId="3" applyFont="1" applyFill="1" applyBorder="1" applyAlignment="1">
      <alignment horizontal="center" vertical="center"/>
    </xf>
    <xf numFmtId="164" fontId="17" fillId="12" borderId="15" xfId="2" applyNumberFormat="1" applyFont="1" applyFill="1" applyAlignment="1">
      <alignment horizontal="center" vertical="center"/>
    </xf>
    <xf numFmtId="0" fontId="8" fillId="0" borderId="15" xfId="2" applyFont="1" applyAlignment="1">
      <alignment horizontal="center"/>
    </xf>
    <xf numFmtId="0" fontId="16" fillId="12" borderId="19" xfId="2" applyFont="1" applyFill="1" applyBorder="1" applyAlignment="1">
      <alignment horizontal="left" vertical="center"/>
    </xf>
    <xf numFmtId="0" fontId="2" fillId="12" borderId="19" xfId="2" applyFill="1" applyBorder="1" applyAlignment="1">
      <alignment horizontal="left" vertical="center"/>
    </xf>
    <xf numFmtId="0" fontId="2" fillId="12" borderId="19" xfId="2" applyFill="1" applyBorder="1" applyAlignment="1">
      <alignment horizontal="center" vertical="center"/>
    </xf>
    <xf numFmtId="0" fontId="2" fillId="12" borderId="19" xfId="2" applyFill="1" applyBorder="1"/>
    <xf numFmtId="0" fontId="2" fillId="0" borderId="16" xfId="2" applyBorder="1" applyAlignment="1">
      <alignment textRotation="90"/>
    </xf>
    <xf numFmtId="0" fontId="2" fillId="0" borderId="16" xfId="2" applyBorder="1" applyAlignment="1">
      <alignment horizontal="center"/>
    </xf>
    <xf numFmtId="0" fontId="2" fillId="0" borderId="16" xfId="2" applyBorder="1"/>
    <xf numFmtId="0" fontId="2" fillId="0" borderId="22" xfId="2" applyBorder="1" applyAlignment="1">
      <alignment horizontal="center" wrapText="1"/>
    </xf>
    <xf numFmtId="0" fontId="8" fillId="12" borderId="17" xfId="2" applyFont="1" applyFill="1" applyBorder="1" applyAlignment="1">
      <alignment horizontal="center" vertical="center"/>
    </xf>
    <xf numFmtId="0" fontId="8" fillId="12" borderId="20" xfId="2" applyFont="1" applyFill="1" applyBorder="1" applyAlignment="1">
      <alignment horizontal="center" vertical="center"/>
    </xf>
    <xf numFmtId="0" fontId="8" fillId="12" borderId="16" xfId="2" applyFont="1" applyFill="1" applyBorder="1" applyAlignment="1">
      <alignment horizontal="left" vertical="center"/>
    </xf>
    <xf numFmtId="0" fontId="2" fillId="12" borderId="16" xfId="2" applyFill="1" applyBorder="1" applyAlignment="1">
      <alignment horizontal="center" vertical="center"/>
    </xf>
    <xf numFmtId="0" fontId="8" fillId="12" borderId="16" xfId="2" applyFont="1" applyFill="1" applyBorder="1" applyAlignment="1">
      <alignment horizontal="center" textRotation="90"/>
    </xf>
    <xf numFmtId="0" fontId="8" fillId="12" borderId="16" xfId="2" applyFont="1" applyFill="1" applyBorder="1" applyAlignment="1">
      <alignment horizontal="center" vertical="center" textRotation="90" wrapText="1"/>
    </xf>
    <xf numFmtId="0" fontId="21" fillId="12" borderId="16" xfId="4" applyFont="1" applyFill="1" applyBorder="1" applyAlignment="1">
      <alignment horizontal="center" vertical="center"/>
    </xf>
    <xf numFmtId="9" fontId="0" fillId="0" borderId="16" xfId="3" applyFont="1" applyBorder="1" applyAlignment="1">
      <alignment horizontal="center"/>
    </xf>
    <xf numFmtId="0" fontId="2" fillId="0" borderId="23" xfId="2" applyBorder="1"/>
    <xf numFmtId="2" fontId="2" fillId="0" borderId="16" xfId="2" applyNumberFormat="1" applyBorder="1" applyAlignment="1">
      <alignment horizontal="center"/>
    </xf>
    <xf numFmtId="0" fontId="22" fillId="12" borderId="19" xfId="2" applyFont="1" applyFill="1" applyBorder="1" applyAlignment="1">
      <alignment horizontal="center" vertical="center" wrapText="1"/>
    </xf>
    <xf numFmtId="9" fontId="0" fillId="0" borderId="17" xfId="3" applyFont="1" applyBorder="1"/>
    <xf numFmtId="0" fontId="2" fillId="0" borderId="20" xfId="2" applyBorder="1"/>
    <xf numFmtId="0" fontId="2" fillId="0" borderId="18" xfId="2" applyBorder="1"/>
    <xf numFmtId="0" fontId="2" fillId="0" borderId="23" xfId="2" applyBorder="1" applyAlignment="1">
      <alignment horizontal="center" wrapText="1"/>
    </xf>
    <xf numFmtId="9" fontId="0" fillId="0" borderId="20" xfId="3" applyFont="1" applyBorder="1"/>
    <xf numFmtId="0" fontId="2" fillId="0" borderId="15" xfId="2" applyAlignment="1">
      <alignment horizontal="center"/>
    </xf>
    <xf numFmtId="0" fontId="2" fillId="0" borderId="16" xfId="2" applyBorder="1" applyAlignment="1">
      <alignment horizontal="center" vertical="center"/>
    </xf>
    <xf numFmtId="9" fontId="2" fillId="0" borderId="15" xfId="2" applyNumberFormat="1" applyAlignment="1">
      <alignment horizontal="center"/>
    </xf>
    <xf numFmtId="9" fontId="2" fillId="0" borderId="15" xfId="2" applyNumberFormat="1"/>
    <xf numFmtId="0" fontId="0" fillId="0" borderId="16" xfId="0" applyBorder="1"/>
    <xf numFmtId="0" fontId="0" fillId="0" borderId="0" xfId="0" applyAlignment="1">
      <alignment horizontal="center"/>
    </xf>
    <xf numFmtId="0" fontId="0" fillId="0" borderId="16" xfId="0" applyBorder="1" applyAlignment="1">
      <alignment horizontal="center"/>
    </xf>
    <xf numFmtId="0" fontId="14" fillId="0" borderId="2" xfId="1" applyFont="1" applyBorder="1" applyAlignment="1">
      <alignment horizontal="center" vertical="center" wrapText="1"/>
    </xf>
    <xf numFmtId="0" fontId="9" fillId="0" borderId="6" xfId="1" applyFont="1" applyBorder="1"/>
    <xf numFmtId="0" fontId="10" fillId="0" borderId="16" xfId="1" applyBorder="1"/>
    <xf numFmtId="0" fontId="9" fillId="0" borderId="16" xfId="1" applyFont="1" applyBorder="1"/>
    <xf numFmtId="0" fontId="24" fillId="0" borderId="16" xfId="0" applyFont="1" applyBorder="1"/>
    <xf numFmtId="0" fontId="24" fillId="0" borderId="16" xfId="0" applyFont="1" applyBorder="1" applyAlignment="1">
      <alignment horizontal="center" wrapText="1"/>
    </xf>
    <xf numFmtId="0" fontId="0" fillId="0" borderId="19" xfId="0" applyBorder="1"/>
    <xf numFmtId="0" fontId="0" fillId="0" borderId="15" xfId="0" applyBorder="1"/>
    <xf numFmtId="0" fontId="24" fillId="0" borderId="19" xfId="0" applyFont="1" applyBorder="1" applyAlignment="1">
      <alignment horizontal="left" wrapText="1"/>
    </xf>
    <xf numFmtId="0" fontId="0" fillId="0" borderId="0" xfId="0" applyAlignment="1">
      <alignment wrapText="1"/>
    </xf>
    <xf numFmtId="0" fontId="26" fillId="0" borderId="0" xfId="0" applyFont="1"/>
    <xf numFmtId="0" fontId="27" fillId="0" borderId="0" xfId="0" applyFont="1" applyAlignment="1">
      <alignment horizontal="right"/>
    </xf>
    <xf numFmtId="0" fontId="0" fillId="0" borderId="22" xfId="0" applyBorder="1"/>
    <xf numFmtId="0" fontId="0" fillId="0" borderId="23" xfId="0" applyBorder="1"/>
    <xf numFmtId="0" fontId="7" fillId="0" borderId="16" xfId="1" applyFont="1" applyBorder="1"/>
    <xf numFmtId="0" fontId="10" fillId="0" borderId="15" xfId="1" applyAlignment="1">
      <alignment horizontal="center"/>
    </xf>
    <xf numFmtId="0" fontId="10" fillId="15" borderId="15" xfId="1" applyFill="1"/>
    <xf numFmtId="0" fontId="7" fillId="15" borderId="16" xfId="1" applyFont="1" applyFill="1" applyBorder="1"/>
    <xf numFmtId="0" fontId="10" fillId="15" borderId="16" xfId="1" applyFill="1" applyBorder="1"/>
    <xf numFmtId="0" fontId="9" fillId="15" borderId="2" xfId="1" applyFont="1" applyFill="1" applyBorder="1"/>
    <xf numFmtId="0" fontId="9" fillId="15" borderId="1" xfId="1" applyFont="1" applyFill="1" applyBorder="1"/>
    <xf numFmtId="0" fontId="9" fillId="15" borderId="16" xfId="1" applyFont="1" applyFill="1" applyBorder="1"/>
    <xf numFmtId="0" fontId="29" fillId="0" borderId="16" xfId="1" applyFont="1" applyBorder="1"/>
    <xf numFmtId="0" fontId="30" fillId="0" borderId="6" xfId="1" applyFont="1" applyBorder="1"/>
    <xf numFmtId="0" fontId="30" fillId="0" borderId="1" xfId="1" applyFont="1" applyBorder="1"/>
    <xf numFmtId="0" fontId="30" fillId="0" borderId="16" xfId="1" applyFont="1" applyBorder="1"/>
    <xf numFmtId="0" fontId="29" fillId="12" borderId="16" xfId="1" applyFont="1" applyFill="1" applyBorder="1"/>
    <xf numFmtId="0" fontId="7" fillId="12" borderId="16" xfId="1" applyFont="1" applyFill="1" applyBorder="1"/>
    <xf numFmtId="0" fontId="10" fillId="12" borderId="16" xfId="1" applyFill="1" applyBorder="1"/>
    <xf numFmtId="0" fontId="9" fillId="12" borderId="16" xfId="1" applyFont="1" applyFill="1" applyBorder="1"/>
    <xf numFmtId="0" fontId="30" fillId="12" borderId="6" xfId="1" applyFont="1" applyFill="1" applyBorder="1"/>
    <xf numFmtId="0" fontId="9" fillId="12" borderId="6" xfId="1" applyFont="1" applyFill="1" applyBorder="1"/>
    <xf numFmtId="0" fontId="9" fillId="12" borderId="1" xfId="1" applyFont="1" applyFill="1" applyBorder="1"/>
    <xf numFmtId="0" fontId="10" fillId="12" borderId="15" xfId="1" applyFill="1"/>
    <xf numFmtId="0" fontId="30" fillId="12" borderId="1" xfId="1" applyFont="1" applyFill="1" applyBorder="1"/>
    <xf numFmtId="0" fontId="9" fillId="12" borderId="2" xfId="1" applyFont="1" applyFill="1" applyBorder="1"/>
    <xf numFmtId="0" fontId="30" fillId="12" borderId="16" xfId="1" applyFont="1" applyFill="1" applyBorder="1"/>
    <xf numFmtId="0" fontId="7" fillId="12" borderId="15" xfId="1" applyFont="1" applyFill="1"/>
    <xf numFmtId="0" fontId="9" fillId="12" borderId="16" xfId="1" applyFont="1" applyFill="1" applyBorder="1" applyAlignment="1">
      <alignment horizontal="left"/>
    </xf>
    <xf numFmtId="0" fontId="7" fillId="12" borderId="16" xfId="1" applyFont="1" applyFill="1" applyBorder="1" applyAlignment="1">
      <alignment horizontal="left"/>
    </xf>
    <xf numFmtId="0" fontId="31" fillId="0" borderId="15" xfId="9"/>
    <xf numFmtId="0" fontId="32" fillId="0" borderId="15" xfId="9" applyFont="1" applyAlignment="1">
      <alignment horizontal="right" vertical="center" readingOrder="1"/>
    </xf>
    <xf numFmtId="0" fontId="31" fillId="0" borderId="15" xfId="9" applyAlignment="1">
      <alignment horizontal="center"/>
    </xf>
    <xf numFmtId="0" fontId="34" fillId="0" borderId="15" xfId="10"/>
    <xf numFmtId="0" fontId="35" fillId="0" borderId="15" xfId="9" applyFont="1"/>
    <xf numFmtId="0" fontId="36" fillId="0" borderId="15" xfId="9" applyFont="1"/>
    <xf numFmtId="0" fontId="37" fillId="10" borderId="15" xfId="9" applyFont="1" applyFill="1"/>
    <xf numFmtId="0" fontId="38" fillId="0" borderId="15" xfId="9" applyFont="1"/>
    <xf numFmtId="0" fontId="3" fillId="0" borderId="15" xfId="9" applyFont="1"/>
    <xf numFmtId="0" fontId="5" fillId="0" borderId="15" xfId="9" applyFont="1"/>
    <xf numFmtId="0" fontId="39" fillId="0" borderId="15" xfId="9" applyFont="1" applyAlignment="1">
      <alignment horizontal="center"/>
    </xf>
    <xf numFmtId="0" fontId="40" fillId="0" borderId="15" xfId="9" applyFont="1"/>
    <xf numFmtId="0" fontId="41" fillId="0" borderId="15" xfId="9" applyFont="1"/>
    <xf numFmtId="0" fontId="42" fillId="0" borderId="15" xfId="9" applyFont="1"/>
    <xf numFmtId="0" fontId="43" fillId="0" borderId="15" xfId="9" applyFont="1"/>
    <xf numFmtId="9" fontId="47" fillId="0" borderId="15" xfId="9" applyNumberFormat="1" applyFont="1" applyAlignment="1">
      <alignment horizontal="center"/>
    </xf>
    <xf numFmtId="0" fontId="48" fillId="0" borderId="15" xfId="9" applyFont="1"/>
    <xf numFmtId="0" fontId="3" fillId="0" borderId="15" xfId="9" applyFont="1" applyAlignment="1">
      <alignment horizontal="center"/>
    </xf>
    <xf numFmtId="0" fontId="3" fillId="0" borderId="15" xfId="9" applyFont="1" applyAlignment="1">
      <alignment horizontal="center" wrapText="1"/>
    </xf>
    <xf numFmtId="0" fontId="49" fillId="0" borderId="13" xfId="9" applyFont="1" applyBorder="1" applyAlignment="1">
      <alignment horizontal="right"/>
    </xf>
    <xf numFmtId="0" fontId="3" fillId="0" borderId="1" xfId="9" applyFont="1" applyBorder="1" applyAlignment="1">
      <alignment horizontal="center"/>
    </xf>
    <xf numFmtId="0" fontId="3" fillId="0" borderId="1" xfId="9" applyFont="1" applyBorder="1" applyAlignment="1">
      <alignment horizontal="center" wrapText="1"/>
    </xf>
    <xf numFmtId="0" fontId="3" fillId="0" borderId="3" xfId="9" applyFont="1" applyBorder="1" applyAlignment="1">
      <alignment horizontal="center" wrapText="1"/>
    </xf>
    <xf numFmtId="0" fontId="3" fillId="0" borderId="10" xfId="9" applyFont="1" applyBorder="1" applyAlignment="1">
      <alignment horizontal="center" wrapText="1"/>
    </xf>
    <xf numFmtId="0" fontId="3" fillId="0" borderId="3" xfId="9" applyFont="1" applyBorder="1" applyAlignment="1">
      <alignment horizontal="center"/>
    </xf>
    <xf numFmtId="0" fontId="3" fillId="0" borderId="10" xfId="9" applyFont="1" applyBorder="1" applyAlignment="1">
      <alignment horizontal="center"/>
    </xf>
    <xf numFmtId="0" fontId="3" fillId="0" borderId="1" xfId="9" applyFont="1" applyBorder="1"/>
    <xf numFmtId="0" fontId="40" fillId="0" borderId="1" xfId="9" applyFont="1" applyBorder="1"/>
    <xf numFmtId="9" fontId="3" fillId="0" borderId="10" xfId="9" applyNumberFormat="1" applyFont="1" applyBorder="1" applyAlignment="1">
      <alignment horizontal="center"/>
    </xf>
    <xf numFmtId="0" fontId="50" fillId="10" borderId="1" xfId="9" applyFont="1" applyFill="1" applyBorder="1"/>
    <xf numFmtId="9" fontId="40" fillId="16" borderId="10" xfId="9" applyNumberFormat="1" applyFont="1" applyFill="1" applyBorder="1" applyAlignment="1">
      <alignment horizontal="center"/>
    </xf>
    <xf numFmtId="0" fontId="51" fillId="0" borderId="1" xfId="9" applyFont="1" applyBorder="1" applyAlignment="1">
      <alignment wrapText="1"/>
    </xf>
    <xf numFmtId="9" fontId="52" fillId="10" borderId="10" xfId="9" applyNumberFormat="1" applyFont="1" applyFill="1" applyBorder="1" applyAlignment="1">
      <alignment horizontal="center"/>
    </xf>
    <xf numFmtId="0" fontId="40" fillId="16" borderId="10" xfId="9" applyFont="1" applyFill="1" applyBorder="1" applyAlignment="1">
      <alignment horizontal="center"/>
    </xf>
    <xf numFmtId="0" fontId="40" fillId="16" borderId="1" xfId="9" applyFont="1" applyFill="1" applyBorder="1"/>
    <xf numFmtId="0" fontId="3" fillId="16" borderId="1" xfId="9" applyFont="1" applyFill="1" applyBorder="1"/>
    <xf numFmtId="0" fontId="40" fillId="17" borderId="1" xfId="9" applyFont="1" applyFill="1" applyBorder="1"/>
    <xf numFmtId="0" fontId="3" fillId="17" borderId="1" xfId="9" applyFont="1" applyFill="1" applyBorder="1"/>
    <xf numFmtId="0" fontId="3" fillId="17" borderId="1" xfId="9" applyFont="1" applyFill="1" applyBorder="1" applyAlignment="1">
      <alignment horizontal="center"/>
    </xf>
    <xf numFmtId="0" fontId="3" fillId="17" borderId="3" xfId="9" applyFont="1" applyFill="1" applyBorder="1" applyAlignment="1">
      <alignment horizontal="center"/>
    </xf>
    <xf numFmtId="9" fontId="40" fillId="17" borderId="10" xfId="9" applyNumberFormat="1" applyFont="1" applyFill="1" applyBorder="1" applyAlignment="1">
      <alignment horizontal="center"/>
    </xf>
    <xf numFmtId="0" fontId="3" fillId="0" borderId="10" xfId="9" applyFont="1" applyBorder="1"/>
    <xf numFmtId="0" fontId="40" fillId="18" borderId="1" xfId="9" applyFont="1" applyFill="1" applyBorder="1"/>
    <xf numFmtId="0" fontId="3" fillId="18" borderId="1" xfId="9" applyFont="1" applyFill="1" applyBorder="1"/>
    <xf numFmtId="0" fontId="3" fillId="18" borderId="3" xfId="9" applyFont="1" applyFill="1" applyBorder="1" applyAlignment="1">
      <alignment horizontal="center"/>
    </xf>
    <xf numFmtId="9" fontId="40" fillId="18" borderId="10" xfId="9" applyNumberFormat="1" applyFont="1" applyFill="1" applyBorder="1" applyAlignment="1">
      <alignment horizontal="center"/>
    </xf>
    <xf numFmtId="0" fontId="53" fillId="19" borderId="15" xfId="9" applyFont="1" applyFill="1"/>
    <xf numFmtId="0" fontId="7" fillId="10" borderId="10" xfId="9" applyFont="1" applyFill="1" applyBorder="1" applyAlignment="1">
      <alignment horizontal="left"/>
    </xf>
    <xf numFmtId="0" fontId="3" fillId="0" borderId="4" xfId="9" applyFont="1" applyBorder="1"/>
    <xf numFmtId="0" fontId="3" fillId="0" borderId="5" xfId="9" applyFont="1" applyBorder="1"/>
    <xf numFmtId="0" fontId="40" fillId="20" borderId="1" xfId="9" applyFont="1" applyFill="1" applyBorder="1"/>
    <xf numFmtId="0" fontId="3" fillId="20" borderId="1" xfId="9" applyFont="1" applyFill="1" applyBorder="1"/>
    <xf numFmtId="0" fontId="3" fillId="20" borderId="3" xfId="9" applyFont="1" applyFill="1" applyBorder="1" applyAlignment="1">
      <alignment horizontal="center"/>
    </xf>
    <xf numFmtId="9" fontId="40" fillId="20" borderId="10" xfId="9" applyNumberFormat="1" applyFont="1" applyFill="1" applyBorder="1" applyAlignment="1">
      <alignment horizontal="center"/>
    </xf>
    <xf numFmtId="0" fontId="40" fillId="21" borderId="1" xfId="9" applyFont="1" applyFill="1" applyBorder="1"/>
    <xf numFmtId="0" fontId="3" fillId="21" borderId="1" xfId="9" applyFont="1" applyFill="1" applyBorder="1"/>
    <xf numFmtId="0" fontId="3" fillId="21" borderId="3" xfId="9" applyFont="1" applyFill="1" applyBorder="1" applyAlignment="1">
      <alignment horizontal="center"/>
    </xf>
    <xf numFmtId="9" fontId="40" fillId="21" borderId="10" xfId="9" applyNumberFormat="1" applyFont="1" applyFill="1" applyBorder="1" applyAlignment="1">
      <alignment horizontal="center"/>
    </xf>
    <xf numFmtId="0" fontId="3" fillId="10" borderId="1" xfId="9" applyFont="1" applyFill="1" applyBorder="1"/>
    <xf numFmtId="0" fontId="40" fillId="22" borderId="1" xfId="9" applyFont="1" applyFill="1" applyBorder="1"/>
    <xf numFmtId="0" fontId="3" fillId="22" borderId="1" xfId="9" applyFont="1" applyFill="1" applyBorder="1"/>
    <xf numFmtId="0" fontId="3" fillId="22" borderId="3" xfId="9" applyFont="1" applyFill="1" applyBorder="1" applyAlignment="1">
      <alignment horizontal="center"/>
    </xf>
    <xf numFmtId="9" fontId="40" fillId="22" borderId="10" xfId="9" applyNumberFormat="1" applyFont="1" applyFill="1" applyBorder="1" applyAlignment="1">
      <alignment horizontal="center"/>
    </xf>
    <xf numFmtId="0" fontId="7" fillId="10" borderId="6" xfId="9" applyFont="1" applyFill="1" applyBorder="1"/>
    <xf numFmtId="0" fontId="3" fillId="10" borderId="6" xfId="9" applyFont="1" applyFill="1" applyBorder="1"/>
    <xf numFmtId="0" fontId="3" fillId="10" borderId="12" xfId="9" applyFont="1" applyFill="1" applyBorder="1"/>
    <xf numFmtId="0" fontId="3" fillId="10" borderId="42" xfId="9" applyFont="1" applyFill="1" applyBorder="1"/>
    <xf numFmtId="0" fontId="3" fillId="10" borderId="15" xfId="9" applyFont="1" applyFill="1"/>
    <xf numFmtId="0" fontId="40" fillId="23" borderId="1" xfId="9" applyFont="1" applyFill="1" applyBorder="1"/>
    <xf numFmtId="0" fontId="3" fillId="23" borderId="1" xfId="9" applyFont="1" applyFill="1" applyBorder="1"/>
    <xf numFmtId="0" fontId="3" fillId="23" borderId="3" xfId="9" applyFont="1" applyFill="1" applyBorder="1" applyAlignment="1">
      <alignment horizontal="center"/>
    </xf>
    <xf numFmtId="9" fontId="40" fillId="23" borderId="10" xfId="9" applyNumberFormat="1" applyFont="1" applyFill="1" applyBorder="1" applyAlignment="1">
      <alignment horizontal="center"/>
    </xf>
    <xf numFmtId="0" fontId="40" fillId="24" borderId="1" xfId="9" applyFont="1" applyFill="1" applyBorder="1"/>
    <xf numFmtId="0" fontId="3" fillId="24" borderId="1" xfId="9" applyFont="1" applyFill="1" applyBorder="1"/>
    <xf numFmtId="0" fontId="3" fillId="24" borderId="3" xfId="9" applyFont="1" applyFill="1" applyBorder="1" applyAlignment="1">
      <alignment horizontal="center"/>
    </xf>
    <xf numFmtId="9" fontId="40" fillId="24" borderId="10" xfId="9" applyNumberFormat="1" applyFont="1" applyFill="1" applyBorder="1" applyAlignment="1">
      <alignment horizontal="center"/>
    </xf>
    <xf numFmtId="0" fontId="54" fillId="10" borderId="5" xfId="9" applyFont="1" applyFill="1" applyBorder="1"/>
    <xf numFmtId="0" fontId="3" fillId="10" borderId="5" xfId="9" applyFont="1" applyFill="1" applyBorder="1"/>
    <xf numFmtId="0" fontId="3" fillId="10" borderId="4" xfId="9" applyFont="1" applyFill="1" applyBorder="1" applyAlignment="1">
      <alignment horizontal="center"/>
    </xf>
    <xf numFmtId="0" fontId="3" fillId="21" borderId="2" xfId="9" applyFont="1" applyFill="1" applyBorder="1"/>
    <xf numFmtId="0" fontId="3" fillId="21" borderId="7" xfId="9" applyFont="1" applyFill="1" applyBorder="1" applyAlignment="1">
      <alignment horizontal="center"/>
    </xf>
    <xf numFmtId="0" fontId="54" fillId="10" borderId="5" xfId="9" applyFont="1" applyFill="1" applyBorder="1" applyAlignment="1">
      <alignment wrapText="1"/>
    </xf>
    <xf numFmtId="0" fontId="3" fillId="10" borderId="4" xfId="9" applyFont="1" applyFill="1" applyBorder="1"/>
    <xf numFmtId="0" fontId="31" fillId="0" borderId="16" xfId="9" applyBorder="1"/>
    <xf numFmtId="0" fontId="31" fillId="0" borderId="16" xfId="9" applyBorder="1" applyAlignment="1">
      <alignment horizontal="center"/>
    </xf>
    <xf numFmtId="0" fontId="3" fillId="10" borderId="14" xfId="9" applyFont="1" applyFill="1" applyBorder="1"/>
    <xf numFmtId="0" fontId="3" fillId="10" borderId="13" xfId="9" applyFont="1" applyFill="1" applyBorder="1" applyAlignment="1">
      <alignment horizontal="center"/>
    </xf>
    <xf numFmtId="0" fontId="3" fillId="25" borderId="11" xfId="9" applyFont="1" applyFill="1" applyBorder="1"/>
    <xf numFmtId="0" fontId="54" fillId="25" borderId="5" xfId="9" applyFont="1" applyFill="1" applyBorder="1"/>
    <xf numFmtId="0" fontId="3" fillId="25" borderId="5" xfId="9" applyFont="1" applyFill="1" applyBorder="1"/>
    <xf numFmtId="0" fontId="3" fillId="25" borderId="4" xfId="9" applyFont="1" applyFill="1" applyBorder="1" applyAlignment="1">
      <alignment horizontal="center"/>
    </xf>
    <xf numFmtId="9" fontId="52" fillId="10" borderId="15" xfId="9" applyNumberFormat="1" applyFont="1" applyFill="1" applyAlignment="1">
      <alignment horizontal="center"/>
    </xf>
    <xf numFmtId="0" fontId="55" fillId="10" borderId="15" xfId="9" applyFont="1" applyFill="1" applyAlignment="1">
      <alignment horizontal="left"/>
    </xf>
    <xf numFmtId="0" fontId="54" fillId="0" borderId="1" xfId="9" applyFont="1" applyBorder="1"/>
    <xf numFmtId="0" fontId="56" fillId="0" borderId="43" xfId="9" applyFont="1" applyBorder="1" applyAlignment="1">
      <alignment horizontal="center" vertical="center" wrapText="1"/>
    </xf>
    <xf numFmtId="0" fontId="56" fillId="0" borderId="44" xfId="9" applyFont="1" applyBorder="1" applyAlignment="1">
      <alignment horizontal="center" vertical="center" wrapText="1"/>
    </xf>
    <xf numFmtId="0" fontId="57" fillId="0" borderId="45" xfId="9" applyFont="1" applyBorder="1" applyAlignment="1">
      <alignment vertical="center" wrapText="1"/>
    </xf>
    <xf numFmtId="0" fontId="51" fillId="0" borderId="47" xfId="9" applyFont="1" applyBorder="1" applyAlignment="1">
      <alignment vertical="center" wrapText="1"/>
    </xf>
    <xf numFmtId="9" fontId="58" fillId="0" borderId="48" xfId="9" applyNumberFormat="1" applyFont="1" applyBorder="1" applyAlignment="1">
      <alignment horizontal="center" vertical="center" wrapText="1"/>
    </xf>
    <xf numFmtId="0" fontId="59" fillId="0" borderId="47" xfId="9" applyFont="1" applyBorder="1" applyAlignment="1">
      <alignment vertical="center" wrapText="1"/>
    </xf>
    <xf numFmtId="0" fontId="57" fillId="0" borderId="47" xfId="9" applyFont="1" applyBorder="1" applyAlignment="1">
      <alignment vertical="center" wrapText="1"/>
    </xf>
    <xf numFmtId="0" fontId="4" fillId="0" borderId="15" xfId="9" applyFont="1"/>
    <xf numFmtId="0" fontId="26" fillId="0" borderId="15" xfId="9" applyFont="1"/>
    <xf numFmtId="0" fontId="5" fillId="0" borderId="32" xfId="9" applyFont="1" applyBorder="1"/>
    <xf numFmtId="0" fontId="3" fillId="0" borderId="33" xfId="9" applyFont="1" applyBorder="1"/>
    <xf numFmtId="0" fontId="3" fillId="0" borderId="34" xfId="9" applyFont="1" applyBorder="1"/>
    <xf numFmtId="0" fontId="5" fillId="0" borderId="27" xfId="9" applyFont="1" applyBorder="1"/>
    <xf numFmtId="0" fontId="5" fillId="0" borderId="15" xfId="9" applyFont="1" applyAlignment="1">
      <alignment horizontal="center"/>
    </xf>
    <xf numFmtId="0" fontId="3" fillId="0" borderId="28" xfId="9" applyFont="1" applyBorder="1"/>
    <xf numFmtId="0" fontId="31" fillId="0" borderId="27" xfId="9" applyBorder="1"/>
    <xf numFmtId="0" fontId="31" fillId="0" borderId="28" xfId="9" applyBorder="1"/>
    <xf numFmtId="0" fontId="31" fillId="0" borderId="29" xfId="9" applyBorder="1"/>
    <xf numFmtId="0" fontId="31" fillId="0" borderId="30" xfId="9" applyBorder="1"/>
    <xf numFmtId="0" fontId="31" fillId="0" borderId="31" xfId="9" applyBorder="1"/>
    <xf numFmtId="0" fontId="5" fillId="0" borderId="32" xfId="9" applyFont="1" applyBorder="1" applyAlignment="1">
      <alignment horizontal="center"/>
    </xf>
    <xf numFmtId="0" fontId="3" fillId="0" borderId="27" xfId="9" applyFont="1" applyBorder="1"/>
    <xf numFmtId="0" fontId="3" fillId="12" borderId="27" xfId="9" applyFont="1" applyFill="1" applyBorder="1"/>
    <xf numFmtId="0" fontId="3" fillId="12" borderId="15" xfId="9" applyFont="1" applyFill="1"/>
    <xf numFmtId="0" fontId="3" fillId="12" borderId="28" xfId="9" applyFont="1" applyFill="1" applyBorder="1"/>
    <xf numFmtId="0" fontId="5" fillId="0" borderId="3" xfId="9" applyFont="1" applyBorder="1" applyAlignment="1">
      <alignment horizontal="center"/>
    </xf>
    <xf numFmtId="0" fontId="5" fillId="0" borderId="1" xfId="9" applyFont="1" applyBorder="1"/>
    <xf numFmtId="0" fontId="3" fillId="0" borderId="35" xfId="9" applyFont="1" applyBorder="1"/>
    <xf numFmtId="0" fontId="3" fillId="0" borderId="13" xfId="9" applyFont="1" applyBorder="1"/>
    <xf numFmtId="0" fontId="3" fillId="0" borderId="36" xfId="9" applyFont="1" applyBorder="1"/>
    <xf numFmtId="0" fontId="5" fillId="0" borderId="25" xfId="9" applyFont="1" applyBorder="1" applyAlignment="1">
      <alignment wrapText="1"/>
    </xf>
    <xf numFmtId="0" fontId="3" fillId="0" borderId="26" xfId="9" applyFont="1" applyBorder="1"/>
    <xf numFmtId="0" fontId="5" fillId="0" borderId="25" xfId="9" applyFont="1" applyBorder="1"/>
    <xf numFmtId="0" fontId="6" fillId="0" borderId="37" xfId="9" applyFont="1" applyBorder="1"/>
    <xf numFmtId="0" fontId="5" fillId="0" borderId="38" xfId="9" applyFont="1" applyBorder="1" applyAlignment="1">
      <alignment horizontal="center"/>
    </xf>
    <xf numFmtId="0" fontId="6" fillId="7" borderId="38" xfId="9" applyFont="1" applyFill="1" applyBorder="1"/>
    <xf numFmtId="0" fontId="61" fillId="0" borderId="15" xfId="9" applyFont="1"/>
    <xf numFmtId="9" fontId="58" fillId="0" borderId="46" xfId="9" applyNumberFormat="1" applyFont="1" applyBorder="1" applyAlignment="1">
      <alignment horizontal="center" vertical="center" wrapText="1"/>
    </xf>
    <xf numFmtId="9" fontId="58" fillId="0" borderId="47" xfId="9" applyNumberFormat="1" applyFont="1" applyBorder="1" applyAlignment="1">
      <alignment horizontal="center" vertical="center" wrapText="1"/>
    </xf>
    <xf numFmtId="0" fontId="41" fillId="0" borderId="15" xfId="9" applyFont="1"/>
    <xf numFmtId="0" fontId="31" fillId="0" borderId="15" xfId="9"/>
    <xf numFmtId="0" fontId="42" fillId="0" borderId="15" xfId="9" applyFont="1"/>
    <xf numFmtId="0" fontId="44" fillId="0" borderId="15" xfId="9" applyFont="1"/>
    <xf numFmtId="0" fontId="46" fillId="0" borderId="15" xfId="9" applyFont="1" applyAlignment="1">
      <alignment wrapText="1"/>
    </xf>
    <xf numFmtId="0" fontId="3" fillId="0" borderId="3" xfId="9" applyFont="1" applyBorder="1"/>
    <xf numFmtId="0" fontId="3" fillId="0" borderId="4" xfId="9" applyFont="1" applyBorder="1"/>
    <xf numFmtId="0" fontId="3" fillId="0" borderId="5" xfId="9" applyFont="1" applyBorder="1"/>
    <xf numFmtId="0" fontId="28" fillId="0" borderId="15" xfId="9" applyFont="1" applyAlignment="1">
      <alignment horizontal="left"/>
    </xf>
    <xf numFmtId="0" fontId="26" fillId="0" borderId="15" xfId="9" applyFont="1" applyAlignment="1">
      <alignment horizontal="left"/>
    </xf>
    <xf numFmtId="0" fontId="28" fillId="2" borderId="7" xfId="9" applyFont="1" applyFill="1" applyBorder="1" applyAlignment="1">
      <alignment horizontal="left" vertical="center" wrapText="1"/>
    </xf>
    <xf numFmtId="0" fontId="3" fillId="0" borderId="8" xfId="9" applyFont="1" applyBorder="1" applyAlignment="1">
      <alignment horizontal="left" vertical="center"/>
    </xf>
    <xf numFmtId="0" fontId="3" fillId="0" borderId="9" xfId="9" applyFont="1" applyBorder="1" applyAlignment="1">
      <alignment horizontal="left" vertical="center"/>
    </xf>
    <xf numFmtId="0" fontId="28" fillId="3" borderId="7" xfId="9" applyFont="1" applyFill="1" applyBorder="1" applyAlignment="1">
      <alignment horizontal="left" vertical="center"/>
    </xf>
    <xf numFmtId="0" fontId="3" fillId="0" borderId="8" xfId="9" applyFont="1" applyBorder="1" applyAlignment="1">
      <alignment vertical="center"/>
    </xf>
    <xf numFmtId="0" fontId="3" fillId="0" borderId="9" xfId="9" applyFont="1" applyBorder="1" applyAlignment="1">
      <alignment vertical="center"/>
    </xf>
    <xf numFmtId="0" fontId="5" fillId="0" borderId="33" xfId="9" applyFont="1" applyBorder="1" applyAlignment="1">
      <alignment horizontal="center"/>
    </xf>
    <xf numFmtId="0" fontId="3" fillId="0" borderId="33" xfId="9" applyFont="1" applyBorder="1"/>
    <xf numFmtId="0" fontId="3" fillId="0" borderId="34" xfId="9" applyFont="1" applyBorder="1"/>
    <xf numFmtId="0" fontId="5" fillId="0" borderId="16" xfId="9" applyFont="1" applyBorder="1" applyAlignment="1">
      <alignment horizontal="center"/>
    </xf>
    <xf numFmtId="0" fontId="3" fillId="0" borderId="16" xfId="9" applyFont="1" applyBorder="1"/>
    <xf numFmtId="0" fontId="5" fillId="0" borderId="27" xfId="9" applyFont="1" applyBorder="1" applyAlignment="1">
      <alignment horizontal="left"/>
    </xf>
    <xf numFmtId="0" fontId="5" fillId="0" borderId="15" xfId="9" applyFont="1" applyAlignment="1">
      <alignment horizontal="left"/>
    </xf>
    <xf numFmtId="0" fontId="5" fillId="0" borderId="28" xfId="9" applyFont="1" applyBorder="1" applyAlignment="1">
      <alignment horizontal="left"/>
    </xf>
    <xf numFmtId="0" fontId="5" fillId="0" borderId="16" xfId="9" applyFont="1" applyBorder="1" applyAlignment="1">
      <alignment horizontal="left"/>
    </xf>
    <xf numFmtId="0" fontId="3" fillId="0" borderId="16" xfId="9" applyFont="1" applyBorder="1" applyAlignment="1">
      <alignment horizontal="left"/>
    </xf>
    <xf numFmtId="0" fontId="5" fillId="0" borderId="15" xfId="9" applyFont="1" applyAlignment="1">
      <alignment horizontal="center"/>
    </xf>
    <xf numFmtId="0" fontId="3" fillId="0" borderId="15" xfId="9" applyFont="1"/>
    <xf numFmtId="0" fontId="3" fillId="0" borderId="28" xfId="9" applyFont="1" applyBorder="1"/>
    <xf numFmtId="0" fontId="28" fillId="4" borderId="10" xfId="9" applyFont="1" applyFill="1" applyBorder="1" applyAlignment="1">
      <alignment horizontal="left"/>
    </xf>
    <xf numFmtId="0" fontId="3" fillId="0" borderId="11" xfId="9" applyFont="1" applyBorder="1"/>
    <xf numFmtId="0" fontId="5" fillId="5" borderId="16" xfId="9" applyFont="1" applyFill="1" applyBorder="1" applyAlignment="1">
      <alignment horizontal="left"/>
    </xf>
    <xf numFmtId="0" fontId="5" fillId="0" borderId="3" xfId="9" applyFont="1" applyBorder="1" applyAlignment="1">
      <alignment horizontal="left"/>
    </xf>
    <xf numFmtId="0" fontId="3" fillId="0" borderId="5" xfId="9" applyFont="1" applyBorder="1" applyAlignment="1">
      <alignment horizontal="left"/>
    </xf>
    <xf numFmtId="0" fontId="28" fillId="0" borderId="12" xfId="9" applyFont="1" applyBorder="1"/>
    <xf numFmtId="0" fontId="5" fillId="0" borderId="13" xfId="9" applyFont="1" applyBorder="1"/>
    <xf numFmtId="0" fontId="5" fillId="0" borderId="14" xfId="9" applyFont="1" applyBorder="1"/>
    <xf numFmtId="0" fontId="5" fillId="0" borderId="3" xfId="9" applyFont="1" applyBorder="1" applyAlignment="1">
      <alignment horizontal="center"/>
    </xf>
    <xf numFmtId="3" fontId="5" fillId="0" borderId="3" xfId="9" applyNumberFormat="1" applyFont="1" applyBorder="1" applyAlignment="1">
      <alignment horizontal="center"/>
    </xf>
    <xf numFmtId="0" fontId="3" fillId="0" borderId="26" xfId="9" applyFont="1" applyBorder="1"/>
    <xf numFmtId="0" fontId="5" fillId="0" borderId="7" xfId="9" applyFont="1" applyBorder="1" applyAlignment="1">
      <alignment horizontal="center"/>
    </xf>
    <xf numFmtId="0" fontId="3" fillId="0" borderId="8" xfId="9" applyFont="1" applyBorder="1"/>
    <xf numFmtId="0" fontId="3" fillId="0" borderId="9" xfId="9" applyFont="1" applyBorder="1"/>
    <xf numFmtId="0" fontId="3" fillId="0" borderId="12" xfId="9" applyFont="1" applyBorder="1"/>
    <xf numFmtId="0" fontId="3" fillId="0" borderId="13" xfId="9" applyFont="1" applyBorder="1"/>
    <xf numFmtId="0" fontId="3" fillId="0" borderId="14" xfId="9" applyFont="1" applyBorder="1"/>
    <xf numFmtId="0" fontId="6" fillId="7" borderId="39" xfId="9" applyFont="1" applyFill="1" applyBorder="1" applyAlignment="1">
      <alignment horizontal="center"/>
    </xf>
    <xf numFmtId="0" fontId="3" fillId="0" borderId="40" xfId="9" applyFont="1" applyBorder="1"/>
    <xf numFmtId="0" fontId="3" fillId="0" borderId="41" xfId="9" applyFont="1" applyBorder="1"/>
    <xf numFmtId="0" fontId="28" fillId="6" borderId="3" xfId="9" applyFont="1" applyFill="1" applyBorder="1" applyAlignment="1">
      <alignment horizontal="left"/>
    </xf>
    <xf numFmtId="0" fontId="28" fillId="8" borderId="3" xfId="9" applyFont="1" applyFill="1" applyBorder="1" applyAlignment="1">
      <alignment horizontal="left"/>
    </xf>
    <xf numFmtId="0" fontId="28" fillId="0" borderId="4" xfId="9" applyFont="1" applyBorder="1"/>
    <xf numFmtId="0" fontId="28" fillId="0" borderId="5" xfId="9" applyFont="1" applyBorder="1"/>
    <xf numFmtId="0" fontId="5" fillId="12" borderId="27" xfId="9" applyFont="1" applyFill="1" applyBorder="1" applyAlignment="1">
      <alignment horizontal="center"/>
    </xf>
    <xf numFmtId="0" fontId="3" fillId="12" borderId="15" xfId="9" applyFont="1" applyFill="1"/>
    <xf numFmtId="0" fontId="3" fillId="12" borderId="28" xfId="9" applyFont="1" applyFill="1" applyBorder="1"/>
    <xf numFmtId="0" fontId="3" fillId="12" borderId="29" xfId="9" applyFont="1" applyFill="1" applyBorder="1"/>
    <xf numFmtId="0" fontId="3" fillId="12" borderId="30" xfId="9" applyFont="1" applyFill="1" applyBorder="1"/>
    <xf numFmtId="0" fontId="3" fillId="12" borderId="31" xfId="9" applyFont="1" applyFill="1" applyBorder="1"/>
    <xf numFmtId="0" fontId="28" fillId="6" borderId="7" xfId="9" applyFont="1" applyFill="1" applyBorder="1" applyAlignment="1">
      <alignment horizontal="left"/>
    </xf>
    <xf numFmtId="0" fontId="5" fillId="12" borderId="32" xfId="9" applyFont="1" applyFill="1" applyBorder="1" applyAlignment="1">
      <alignment horizontal="center"/>
    </xf>
    <xf numFmtId="0" fontId="3" fillId="12" borderId="33" xfId="9" applyFont="1" applyFill="1" applyBorder="1"/>
    <xf numFmtId="0" fontId="3" fillId="12" borderId="34" xfId="9" applyFont="1" applyFill="1" applyBorder="1"/>
    <xf numFmtId="0" fontId="3" fillId="12" borderId="27" xfId="9" applyFont="1" applyFill="1" applyBorder="1"/>
    <xf numFmtId="0" fontId="5" fillId="0" borderId="2" xfId="9" applyFont="1" applyBorder="1" applyAlignment="1">
      <alignment horizontal="center"/>
    </xf>
    <xf numFmtId="0" fontId="3" fillId="0" borderId="6" xfId="9" applyFont="1" applyBorder="1"/>
    <xf numFmtId="0" fontId="5" fillId="14" borderId="27" xfId="9" applyFont="1" applyFill="1" applyBorder="1" applyAlignment="1">
      <alignment horizontal="left"/>
    </xf>
    <xf numFmtId="0" fontId="5" fillId="9" borderId="3" xfId="9" applyFont="1" applyFill="1" applyBorder="1" applyAlignment="1">
      <alignment horizontal="left"/>
    </xf>
    <xf numFmtId="14" fontId="8" fillId="11" borderId="17" xfId="2" applyNumberFormat="1" applyFont="1" applyFill="1" applyBorder="1" applyAlignment="1">
      <alignment horizontal="center" vertical="center"/>
    </xf>
    <xf numFmtId="0" fontId="8" fillId="11" borderId="18" xfId="2" applyFont="1" applyFill="1" applyBorder="1" applyAlignment="1">
      <alignment horizontal="center" vertical="center"/>
    </xf>
    <xf numFmtId="0" fontId="8" fillId="11" borderId="17" xfId="2" applyFont="1" applyFill="1" applyBorder="1" applyAlignment="1">
      <alignment horizontal="center" vertical="center"/>
    </xf>
    <xf numFmtId="0" fontId="8" fillId="11" borderId="17" xfId="2" applyFont="1" applyFill="1" applyBorder="1" applyAlignment="1">
      <alignment horizontal="left" vertical="center"/>
    </xf>
    <xf numFmtId="0" fontId="8" fillId="11" borderId="20" xfId="2" applyFont="1" applyFill="1" applyBorder="1" applyAlignment="1">
      <alignment horizontal="left" vertical="center"/>
    </xf>
    <xf numFmtId="0" fontId="8" fillId="11" borderId="18" xfId="2" applyFont="1" applyFill="1" applyBorder="1" applyAlignment="1">
      <alignment horizontal="left" vertical="center"/>
    </xf>
    <xf numFmtId="0" fontId="18" fillId="11" borderId="21" xfId="2" applyFont="1" applyFill="1" applyBorder="1" applyAlignment="1">
      <alignment horizontal="center" vertical="center" textRotation="90" wrapText="1"/>
    </xf>
    <xf numFmtId="0" fontId="18" fillId="11" borderId="22" xfId="2" applyFont="1" applyFill="1" applyBorder="1" applyAlignment="1">
      <alignment horizontal="center" vertical="center" textRotation="90" wrapText="1"/>
    </xf>
    <xf numFmtId="0" fontId="18" fillId="11" borderId="23" xfId="2" applyFont="1" applyFill="1" applyBorder="1" applyAlignment="1">
      <alignment horizontal="center" vertical="center" textRotation="90" wrapText="1"/>
    </xf>
    <xf numFmtId="0" fontId="8" fillId="11" borderId="16" xfId="2" applyFont="1" applyFill="1" applyBorder="1" applyAlignment="1">
      <alignment horizontal="center" vertical="center" textRotation="90" wrapText="1"/>
    </xf>
    <xf numFmtId="0" fontId="8" fillId="11" borderId="16" xfId="2" applyFont="1" applyFill="1" applyBorder="1" applyAlignment="1">
      <alignment horizontal="center" textRotation="90"/>
    </xf>
    <xf numFmtId="0" fontId="2" fillId="0" borderId="17" xfId="2" applyBorder="1" applyAlignment="1">
      <alignment horizontal="center"/>
    </xf>
    <xf numFmtId="0" fontId="2" fillId="0" borderId="20" xfId="2" applyBorder="1" applyAlignment="1">
      <alignment horizontal="center"/>
    </xf>
    <xf numFmtId="0" fontId="2" fillId="0" borderId="18" xfId="2" applyBorder="1" applyAlignment="1">
      <alignment horizontal="center"/>
    </xf>
    <xf numFmtId="0" fontId="2" fillId="0" borderId="17" xfId="2" applyBorder="1" applyAlignment="1">
      <alignment horizontal="center" wrapText="1"/>
    </xf>
    <xf numFmtId="0" fontId="2" fillId="0" borderId="20" xfId="2" applyBorder="1" applyAlignment="1">
      <alignment horizontal="center" wrapText="1"/>
    </xf>
    <xf numFmtId="0" fontId="2" fillId="0" borderId="18" xfId="2" applyBorder="1" applyAlignment="1">
      <alignment horizontal="center" wrapText="1"/>
    </xf>
    <xf numFmtId="0" fontId="2" fillId="0" borderId="21" xfId="2" applyBorder="1" applyAlignment="1">
      <alignment horizontal="center" wrapText="1"/>
    </xf>
    <xf numFmtId="0" fontId="2" fillId="0" borderId="23" xfId="2" applyBorder="1" applyAlignment="1">
      <alignment horizontal="center" wrapText="1"/>
    </xf>
    <xf numFmtId="0" fontId="8" fillId="11" borderId="21" xfId="2" applyFont="1" applyFill="1" applyBorder="1" applyAlignment="1">
      <alignment horizontal="center" vertical="center" textRotation="90" wrapText="1"/>
    </xf>
    <xf numFmtId="0" fontId="8" fillId="11" borderId="22" xfId="2" applyFont="1" applyFill="1" applyBorder="1" applyAlignment="1">
      <alignment horizontal="center" vertical="center" textRotation="90" wrapText="1"/>
    </xf>
    <xf numFmtId="0" fontId="8" fillId="11" borderId="23" xfId="2" applyFont="1" applyFill="1" applyBorder="1" applyAlignment="1">
      <alignment horizontal="center" vertical="center" textRotation="90" wrapText="1"/>
    </xf>
    <xf numFmtId="0" fontId="2" fillId="12" borderId="17" xfId="2" applyFill="1" applyBorder="1" applyAlignment="1">
      <alignment horizontal="center" vertical="center"/>
    </xf>
    <xf numFmtId="0" fontId="2" fillId="12" borderId="18" xfId="2" applyFill="1" applyBorder="1" applyAlignment="1">
      <alignment horizontal="center" vertical="center"/>
    </xf>
    <xf numFmtId="0" fontId="8" fillId="12" borderId="17" xfId="2" applyFont="1" applyFill="1" applyBorder="1" applyAlignment="1">
      <alignment horizontal="center" vertical="center"/>
    </xf>
    <xf numFmtId="0" fontId="8" fillId="12" borderId="18" xfId="2" applyFont="1" applyFill="1" applyBorder="1" applyAlignment="1">
      <alignment horizontal="center" vertical="center"/>
    </xf>
    <xf numFmtId="0" fontId="20" fillId="12" borderId="20" xfId="4" applyFont="1" applyFill="1" applyBorder="1" applyAlignment="1">
      <alignment horizontal="center" vertical="center"/>
    </xf>
    <xf numFmtId="0" fontId="20" fillId="12" borderId="18" xfId="4" applyFont="1" applyFill="1" applyBorder="1" applyAlignment="1">
      <alignment horizontal="center" vertical="center"/>
    </xf>
    <xf numFmtId="0" fontId="21" fillId="12" borderId="17" xfId="4" applyFont="1" applyFill="1" applyBorder="1" applyAlignment="1">
      <alignment horizontal="center" vertical="center"/>
    </xf>
    <xf numFmtId="0" fontId="21" fillId="12" borderId="18" xfId="4" applyFont="1" applyFill="1" applyBorder="1" applyAlignment="1">
      <alignment horizontal="center" vertical="center"/>
    </xf>
    <xf numFmtId="0" fontId="2" fillId="0" borderId="22" xfId="2" applyBorder="1" applyAlignment="1">
      <alignment horizontal="center" wrapText="1"/>
    </xf>
    <xf numFmtId="0" fontId="20" fillId="12" borderId="17" xfId="4" applyFont="1" applyFill="1" applyBorder="1" applyAlignment="1">
      <alignment horizontal="center" vertical="center"/>
    </xf>
    <xf numFmtId="0" fontId="22" fillId="12" borderId="24" xfId="2" applyFont="1" applyFill="1" applyBorder="1" applyAlignment="1">
      <alignment horizontal="center" vertical="center" wrapText="1"/>
    </xf>
    <xf numFmtId="0" fontId="22" fillId="12" borderId="15" xfId="2" applyFont="1" applyFill="1" applyAlignment="1">
      <alignment horizontal="center" vertical="center" wrapText="1"/>
    </xf>
    <xf numFmtId="0" fontId="22" fillId="12" borderId="19" xfId="2" applyFont="1" applyFill="1" applyBorder="1" applyAlignment="1">
      <alignment horizontal="center" vertical="center" wrapText="1"/>
    </xf>
    <xf numFmtId="0" fontId="2" fillId="0" borderId="15" xfId="2" applyAlignment="1">
      <alignment horizontal="center" vertical="center"/>
    </xf>
    <xf numFmtId="0" fontId="2" fillId="0" borderId="16" xfId="2" applyBorder="1" applyAlignment="1">
      <alignment horizontal="center" vertical="center" wrapText="1"/>
    </xf>
    <xf numFmtId="0" fontId="2" fillId="12" borderId="20" xfId="2" applyFill="1" applyBorder="1" applyAlignment="1">
      <alignment horizontal="center" vertical="center"/>
    </xf>
    <xf numFmtId="0" fontId="2" fillId="0" borderId="15" xfId="2" applyAlignment="1">
      <alignment horizontal="center"/>
    </xf>
    <xf numFmtId="0" fontId="11" fillId="0" borderId="15" xfId="1" applyFont="1"/>
    <xf numFmtId="0" fontId="10" fillId="0" borderId="15" xfId="1"/>
    <xf numFmtId="0" fontId="62" fillId="0" borderId="0" xfId="0" applyFont="1"/>
    <xf numFmtId="0" fontId="63" fillId="0" borderId="0" xfId="0" applyFont="1"/>
    <xf numFmtId="0" fontId="64" fillId="0" borderId="0" xfId="0" applyFont="1"/>
    <xf numFmtId="0" fontId="65" fillId="0" borderId="0" xfId="0" applyFont="1"/>
    <xf numFmtId="0" fontId="65" fillId="0" borderId="15" xfId="0" applyFont="1" applyFill="1" applyBorder="1"/>
  </cellXfs>
  <cellStyles count="11">
    <cellStyle name="Гиперссылка" xfId="10" builtinId="8"/>
    <cellStyle name="Нейтральный 2" xfId="6" xr:uid="{00000000-0005-0000-0000-000000000000}"/>
    <cellStyle name="Обычный" xfId="0" builtinId="0"/>
    <cellStyle name="Обычный 2" xfId="1" xr:uid="{00000000-0005-0000-0000-000002000000}"/>
    <cellStyle name="Обычный 2 2" xfId="4" xr:uid="{00000000-0005-0000-0000-000003000000}"/>
    <cellStyle name="Обычный 3" xfId="2" xr:uid="{00000000-0005-0000-0000-000004000000}"/>
    <cellStyle name="Обычный 4" xfId="5" xr:uid="{00000000-0005-0000-0000-000005000000}"/>
    <cellStyle name="Обычный 5" xfId="9" xr:uid="{9EF76097-515E-4BEE-B1F9-0D830C61D39B}"/>
    <cellStyle name="Процентный 2" xfId="3" xr:uid="{00000000-0005-0000-0000-000006000000}"/>
    <cellStyle name="Финансовый 2" xfId="7" xr:uid="{00000000-0005-0000-0000-000007000000}"/>
    <cellStyle name="Финансовый 3" xfId="8" xr:uid="{00000000-0005-0000-0000-000008000000}"/>
  </cellStyles>
  <dxfs count="1">
    <dxf>
      <font>
        <color rgb="FF00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C00000"/>
            </a:solidFill>
            <a:ln>
              <a:noFill/>
            </a:ln>
            <a:effectLst/>
          </c:spPr>
          <c:invertIfNegative val="0"/>
          <c:cat>
            <c:strRef>
              <c:f>ДИАГНОСТИКА!$B$30:$B$40</c:f>
              <c:strCache>
                <c:ptCount val="11"/>
                <c:pt idx="0">
                  <c:v>Политика в области развития трудовых навыков сотрудников</c:v>
                </c:pt>
                <c:pt idx="1">
                  <c:v>Качество трудовых ресурсов</c:v>
                </c:pt>
                <c:pt idx="2">
                  <c:v>Адаптация Сотрудника</c:v>
                </c:pt>
                <c:pt idx="3">
                  <c:v>Формальные признаки/Состояние дел</c:v>
                </c:pt>
                <c:pt idx="4">
                  <c:v>Операционные показатели</c:v>
                </c:pt>
                <c:pt idx="5">
                  <c:v>Вовлеченность руководства Первое лицо Генеральный директор</c:v>
                </c:pt>
                <c:pt idx="6">
                  <c:v>Поддержка и понимание функциональных и линейных руководителей</c:v>
                </c:pt>
                <c:pt idx="7">
                  <c:v>Стандарты</c:v>
                </c:pt>
                <c:pt idx="8">
                  <c:v>Планирование обучения</c:v>
                </c:pt>
                <c:pt idx="9">
                  <c:v>Методологическое обеспечение системы производственного обучения</c:v>
                </c:pt>
                <c:pt idx="10">
                  <c:v>TWI в регулярном менеджменте.</c:v>
                </c:pt>
              </c:strCache>
            </c:strRef>
          </c:cat>
          <c:val>
            <c:numRef>
              <c:f>ДИАГНОСТИКА!$I$30:$I$40</c:f>
              <c:numCache>
                <c:formatCode>0%</c:formatCode>
                <c:ptCount val="11"/>
                <c:pt idx="0">
                  <c:v>0</c:v>
                </c:pt>
                <c:pt idx="1">
                  <c:v>0.6</c:v>
                </c:pt>
                <c:pt idx="2">
                  <c:v>0.55000000000000004</c:v>
                </c:pt>
                <c:pt idx="3">
                  <c:v>0.71875</c:v>
                </c:pt>
                <c:pt idx="4">
                  <c:v>0.75</c:v>
                </c:pt>
                <c:pt idx="5">
                  <c:v>1</c:v>
                </c:pt>
                <c:pt idx="6">
                  <c:v>0.75</c:v>
                </c:pt>
                <c:pt idx="7">
                  <c:v>0.97222222222222221</c:v>
                </c:pt>
                <c:pt idx="8">
                  <c:v>1</c:v>
                </c:pt>
                <c:pt idx="9">
                  <c:v>0.52272727272727271</c:v>
                </c:pt>
                <c:pt idx="10">
                  <c:v>0.75</c:v>
                </c:pt>
              </c:numCache>
            </c:numRef>
          </c:val>
          <c:extLst>
            <c:ext xmlns:c16="http://schemas.microsoft.com/office/drawing/2014/chart" uri="{C3380CC4-5D6E-409C-BE32-E72D297353CC}">
              <c16:uniqueId val="{00000000-2C31-4D78-B94A-99F62BED0567}"/>
            </c:ext>
          </c:extLst>
        </c:ser>
        <c:dLbls>
          <c:showLegendKey val="0"/>
          <c:showVal val="0"/>
          <c:showCatName val="0"/>
          <c:showSerName val="0"/>
          <c:showPercent val="0"/>
          <c:showBubbleSize val="0"/>
        </c:dLbls>
        <c:gapWidth val="150"/>
        <c:axId val="84084224"/>
        <c:axId val="59195392"/>
      </c:barChart>
      <c:catAx>
        <c:axId val="840842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9195392"/>
        <c:crosses val="autoZero"/>
        <c:auto val="1"/>
        <c:lblAlgn val="ctr"/>
        <c:lblOffset val="100"/>
        <c:noMultiLvlLbl val="0"/>
      </c:catAx>
      <c:valAx>
        <c:axId val="59195392"/>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84084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08567711531721"/>
          <c:y val="9.6798611273239757E-2"/>
          <c:w val="0.53134231271351051"/>
          <c:h val="0.846918425353689"/>
        </c:manualLayout>
      </c:layout>
      <c:radarChart>
        <c:radarStyle val="marker"/>
        <c:varyColors val="0"/>
        <c:ser>
          <c:idx val="0"/>
          <c:order val="0"/>
          <c:spPr>
            <a:ln w="25400" cap="rnd">
              <a:solidFill>
                <a:schemeClr val="tx1"/>
              </a:solidFill>
              <a:round/>
            </a:ln>
            <a:effectLst/>
          </c:spPr>
          <c:marker>
            <c:symbol val="square"/>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ДИАГНОСТИКА!$B$30:$B$40</c:f>
              <c:strCache>
                <c:ptCount val="11"/>
                <c:pt idx="0">
                  <c:v>Политика в области развития трудовых навыков сотрудников</c:v>
                </c:pt>
                <c:pt idx="1">
                  <c:v>Качество трудовых ресурсов</c:v>
                </c:pt>
                <c:pt idx="2">
                  <c:v>Адаптация Сотрудника</c:v>
                </c:pt>
                <c:pt idx="3">
                  <c:v>Формальные признаки/Состояние дел</c:v>
                </c:pt>
                <c:pt idx="4">
                  <c:v>Операционные показатели</c:v>
                </c:pt>
                <c:pt idx="5">
                  <c:v>Вовлеченность руководства Первое лицо Генеральный директор</c:v>
                </c:pt>
                <c:pt idx="6">
                  <c:v>Поддержка и понимание функциональных и линейных руководителей</c:v>
                </c:pt>
                <c:pt idx="7">
                  <c:v>Стандарты</c:v>
                </c:pt>
                <c:pt idx="8">
                  <c:v>Планирование обучения</c:v>
                </c:pt>
                <c:pt idx="9">
                  <c:v>Методологическое обеспечение системы производственного обучения</c:v>
                </c:pt>
                <c:pt idx="10">
                  <c:v>TWI в регулярном менеджменте.</c:v>
                </c:pt>
              </c:strCache>
            </c:strRef>
          </c:cat>
          <c:val>
            <c:numRef>
              <c:f>ДИАГНОСТИКА!$I$30:$I$40</c:f>
              <c:numCache>
                <c:formatCode>0%</c:formatCode>
                <c:ptCount val="11"/>
                <c:pt idx="0">
                  <c:v>0</c:v>
                </c:pt>
                <c:pt idx="1">
                  <c:v>0.6</c:v>
                </c:pt>
                <c:pt idx="2">
                  <c:v>0.55000000000000004</c:v>
                </c:pt>
                <c:pt idx="3">
                  <c:v>0.71875</c:v>
                </c:pt>
                <c:pt idx="4">
                  <c:v>0.75</c:v>
                </c:pt>
                <c:pt idx="5">
                  <c:v>1</c:v>
                </c:pt>
                <c:pt idx="6">
                  <c:v>0.75</c:v>
                </c:pt>
                <c:pt idx="7">
                  <c:v>0.97222222222222221</c:v>
                </c:pt>
                <c:pt idx="8">
                  <c:v>1</c:v>
                </c:pt>
                <c:pt idx="9">
                  <c:v>0.52272727272727271</c:v>
                </c:pt>
                <c:pt idx="10">
                  <c:v>0.75</c:v>
                </c:pt>
              </c:numCache>
            </c:numRef>
          </c:val>
          <c:extLst>
            <c:ext xmlns:c16="http://schemas.microsoft.com/office/drawing/2014/chart" uri="{C3380CC4-5D6E-409C-BE32-E72D297353CC}">
              <c16:uniqueId val="{00000000-4C79-4370-A0A9-6CACD9AE2835}"/>
            </c:ext>
          </c:extLst>
        </c:ser>
        <c:dLbls>
          <c:showLegendKey val="0"/>
          <c:showVal val="1"/>
          <c:showCatName val="0"/>
          <c:showSerName val="0"/>
          <c:showPercent val="0"/>
          <c:showBubbleSize val="0"/>
        </c:dLbls>
        <c:axId val="84084736"/>
        <c:axId val="59197120"/>
      </c:radarChart>
      <c:catAx>
        <c:axId val="84084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59197120"/>
        <c:crosses val="autoZero"/>
        <c:auto val="1"/>
        <c:lblAlgn val="ctr"/>
        <c:lblOffset val="100"/>
        <c:noMultiLvlLbl val="0"/>
      </c:catAx>
      <c:valAx>
        <c:axId val="59197120"/>
        <c:scaling>
          <c:orientation val="minMax"/>
        </c:scaling>
        <c:delete val="0"/>
        <c:axPos val="l"/>
        <c:majorGridlines>
          <c:spPr>
            <a:ln w="6350" cap="sq" cmpd="sng" algn="ctr">
              <a:solidFill>
                <a:schemeClr val="bg1">
                  <a:lumMod val="50000"/>
                  <a:alpha val="97000"/>
                </a:schemeClr>
              </a:solidFill>
              <a:prstDash val="solid"/>
              <a:round/>
            </a:ln>
            <a:effectLst>
              <a:outerShdw blurRad="50800" dist="50800" dir="5400000" algn="ctr" rotWithShape="0">
                <a:schemeClr val="bg1"/>
              </a:outerShdw>
            </a:effectLst>
          </c:spPr>
        </c:majorGridlines>
        <c:minorGridlines>
          <c:spPr>
            <a:ln w="12700" cap="flat" cmpd="sng" algn="ctr">
              <a:solidFill>
                <a:schemeClr val="tx1">
                  <a:lumMod val="5000"/>
                  <a:lumOff val="95000"/>
                </a:schemeClr>
              </a:solidFill>
              <a:round/>
            </a:ln>
            <a:effectLst/>
          </c:spPr>
        </c:minorGridlines>
        <c:numFmt formatCode="0%" sourceLinked="1"/>
        <c:majorTickMark val="out"/>
        <c:minorTickMark val="none"/>
        <c:tickLblPos val="nextTo"/>
        <c:spPr>
          <a:noFill/>
          <a:ln>
            <a:solidFill>
              <a:schemeClr val="bg1">
                <a:lumMod val="50000"/>
              </a:schemeClr>
            </a:solidFill>
            <a:prstDash val="sysDot"/>
          </a:ln>
          <a:effectLst>
            <a:outerShdw blurRad="50800" dist="50800" dir="5400000" algn="ctr" rotWithShape="0">
              <a:schemeClr val="bg1"/>
            </a:outerShdw>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084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xdr:colOff>
      <xdr:row>23</xdr:row>
      <xdr:rowOff>53166</xdr:rowOff>
    </xdr:to>
    <xdr:pic>
      <xdr:nvPicPr>
        <xdr:cNvPr id="3" name="Рисунок 2">
          <a:extLst>
            <a:ext uri="{FF2B5EF4-FFF2-40B4-BE49-F238E27FC236}">
              <a16:creationId xmlns:a16="http://schemas.microsoft.com/office/drawing/2014/main" id="{8D159AFF-4CA7-A8EA-A6FE-166048841646}"/>
            </a:ext>
          </a:extLst>
        </xdr:cNvPr>
        <xdr:cNvPicPr>
          <a:picLocks noChangeAspect="1"/>
        </xdr:cNvPicPr>
      </xdr:nvPicPr>
      <xdr:blipFill>
        <a:blip xmlns:r="http://schemas.openxmlformats.org/officeDocument/2006/relationships" r:embed="rId1"/>
        <a:stretch>
          <a:fillRect/>
        </a:stretch>
      </xdr:blipFill>
      <xdr:spPr>
        <a:xfrm>
          <a:off x="1" y="0"/>
          <a:ext cx="5486400" cy="3777441"/>
        </a:xfrm>
        <a:prstGeom prst="rect">
          <a:avLst/>
        </a:prstGeom>
      </xdr:spPr>
    </xdr:pic>
    <xdr:clientData/>
  </xdr:twoCellAnchor>
  <xdr:twoCellAnchor editAs="oneCell">
    <xdr:from>
      <xdr:col>7</xdr:col>
      <xdr:colOff>313194</xdr:colOff>
      <xdr:row>16</xdr:row>
      <xdr:rowOff>123825</xdr:rowOff>
    </xdr:from>
    <xdr:to>
      <xdr:col>8</xdr:col>
      <xdr:colOff>609412</xdr:colOff>
      <xdr:row>23</xdr:row>
      <xdr:rowOff>74847</xdr:rowOff>
    </xdr:to>
    <xdr:pic>
      <xdr:nvPicPr>
        <xdr:cNvPr id="4" name="Рисунок 3">
          <a:extLst>
            <a:ext uri="{FF2B5EF4-FFF2-40B4-BE49-F238E27FC236}">
              <a16:creationId xmlns:a16="http://schemas.microsoft.com/office/drawing/2014/main" id="{85DBE03F-07AC-2783-687B-6EDA07DF65BA}"/>
            </a:ext>
          </a:extLst>
        </xdr:cNvPr>
        <xdr:cNvPicPr>
          <a:picLocks noChangeAspect="1"/>
        </xdr:cNvPicPr>
      </xdr:nvPicPr>
      <xdr:blipFill>
        <a:blip xmlns:r="http://schemas.openxmlformats.org/officeDocument/2006/relationships" r:embed="rId2"/>
        <a:stretch>
          <a:fillRect/>
        </a:stretch>
      </xdr:blipFill>
      <xdr:spPr>
        <a:xfrm>
          <a:off x="4580394" y="2714625"/>
          <a:ext cx="905818" cy="10844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942975</xdr:colOff>
      <xdr:row>9</xdr:row>
      <xdr:rowOff>95250</xdr:rowOff>
    </xdr:from>
    <xdr:ext cx="7019925" cy="657225"/>
    <xdr:grpSp>
      <xdr:nvGrpSpPr>
        <xdr:cNvPr id="2" name="Shape 2" title="Рисунок">
          <a:extLst>
            <a:ext uri="{FF2B5EF4-FFF2-40B4-BE49-F238E27FC236}">
              <a16:creationId xmlns:a16="http://schemas.microsoft.com/office/drawing/2014/main" id="{CD6449AE-B193-427E-8EDB-BD18BD95785F}"/>
            </a:ext>
          </a:extLst>
        </xdr:cNvPr>
        <xdr:cNvGrpSpPr/>
      </xdr:nvGrpSpPr>
      <xdr:grpSpPr>
        <a:xfrm>
          <a:off x="942975" y="2161442"/>
          <a:ext cx="7019925" cy="657225"/>
          <a:chOff x="371475" y="104775"/>
          <a:chExt cx="7000800" cy="640200"/>
        </a:xfrm>
      </xdr:grpSpPr>
      <xdr:sp macro="" textlink="">
        <xdr:nvSpPr>
          <xdr:cNvPr id="3" name="Shape 3">
            <a:extLst>
              <a:ext uri="{FF2B5EF4-FFF2-40B4-BE49-F238E27FC236}">
                <a16:creationId xmlns:a16="http://schemas.microsoft.com/office/drawing/2014/main" id="{DFEEE1BA-0A4E-659E-748F-1C0D11C591EB}"/>
              </a:ext>
            </a:extLst>
          </xdr:cNvPr>
          <xdr:cNvSpPr txBox="1"/>
        </xdr:nvSpPr>
        <xdr:spPr>
          <a:xfrm>
            <a:off x="371475" y="104775"/>
            <a:ext cx="7000800" cy="6402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400"/>
              <a:t>Найм           Адаптация                           Ценность - результативный сотрудник        </a:t>
            </a:r>
            <a:endParaRPr sz="1400"/>
          </a:p>
          <a:p>
            <a:pPr marL="0" lvl="0" indent="0" algn="l" rtl="0">
              <a:spcBef>
                <a:spcPts val="0"/>
              </a:spcBef>
              <a:spcAft>
                <a:spcPts val="0"/>
              </a:spcAft>
              <a:buNone/>
            </a:pPr>
            <a:r>
              <a:rPr lang="en-US" sz="1400"/>
              <a:t>	</a:t>
            </a:r>
            <a:r>
              <a:rPr lang="en-US" sz="1000">
                <a:highlight>
                  <a:srgbClr val="FFFFFF"/>
                </a:highlight>
              </a:rPr>
              <a:t>инструктаж  </a:t>
            </a:r>
            <a:r>
              <a:rPr lang="en-US" sz="1400"/>
              <a:t>	</a:t>
            </a:r>
            <a:r>
              <a:rPr lang="en-US" sz="1000">
                <a:highlight>
                  <a:srgbClr val="FFFFFF"/>
                </a:highlight>
              </a:rPr>
              <a:t>обучение  наставничество     Обучение на рабочем месте</a:t>
            </a:r>
            <a:r>
              <a:rPr lang="en-US" sz="1400"/>
              <a:t>		</a:t>
            </a:r>
            <a:endParaRPr sz="1400"/>
          </a:p>
        </xdr:txBody>
      </xdr:sp>
      <xdr:cxnSp macro="">
        <xdr:nvCxnSpPr>
          <xdr:cNvPr id="4" name="Shape 4">
            <a:extLst>
              <a:ext uri="{FF2B5EF4-FFF2-40B4-BE49-F238E27FC236}">
                <a16:creationId xmlns:a16="http://schemas.microsoft.com/office/drawing/2014/main" id="{2CAE2427-F673-0F08-CD17-C8A53EE4FEA0}"/>
              </a:ext>
            </a:extLst>
          </xdr:cNvPr>
          <xdr:cNvCxnSpPr/>
        </xdr:nvCxnSpPr>
        <xdr:spPr>
          <a:xfrm flipV="1">
            <a:off x="2457450" y="332515"/>
            <a:ext cx="652342" cy="861"/>
          </a:xfrm>
          <a:prstGeom prst="straightConnector1">
            <a:avLst/>
          </a:prstGeom>
          <a:noFill/>
          <a:ln w="9525" cap="flat" cmpd="sng">
            <a:solidFill>
              <a:srgbClr val="000000"/>
            </a:solidFill>
            <a:prstDash val="solid"/>
            <a:round/>
            <a:headEnd type="none" w="med" len="med"/>
            <a:tailEnd type="triangle" w="med" len="med"/>
          </a:ln>
        </xdr:spPr>
      </xdr:cxnSp>
      <xdr:cxnSp macro="">
        <xdr:nvCxnSpPr>
          <xdr:cNvPr id="5" name="Shape 5">
            <a:extLst>
              <a:ext uri="{FF2B5EF4-FFF2-40B4-BE49-F238E27FC236}">
                <a16:creationId xmlns:a16="http://schemas.microsoft.com/office/drawing/2014/main" id="{027C740C-C432-7532-0CC7-282B978E15A5}"/>
              </a:ext>
            </a:extLst>
          </xdr:cNvPr>
          <xdr:cNvCxnSpPr/>
        </xdr:nvCxnSpPr>
        <xdr:spPr>
          <a:xfrm flipV="1">
            <a:off x="994094" y="311706"/>
            <a:ext cx="289706" cy="12374"/>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8</xdr:col>
      <xdr:colOff>9525</xdr:colOff>
      <xdr:row>7</xdr:row>
      <xdr:rowOff>152400</xdr:rowOff>
    </xdr:from>
    <xdr:ext cx="5657850" cy="876300"/>
    <xdr:sp macro="" textlink="">
      <xdr:nvSpPr>
        <xdr:cNvPr id="6" name="Shape 6">
          <a:extLst>
            <a:ext uri="{FF2B5EF4-FFF2-40B4-BE49-F238E27FC236}">
              <a16:creationId xmlns:a16="http://schemas.microsoft.com/office/drawing/2014/main" id="{45F0E2F8-62F6-4983-AC61-773F8315874E}"/>
            </a:ext>
          </a:extLst>
        </xdr:cNvPr>
        <xdr:cNvSpPr txBox="1"/>
      </xdr:nvSpPr>
      <xdr:spPr>
        <a:xfrm>
          <a:off x="12182475" y="1647825"/>
          <a:ext cx="5657850" cy="8763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latin typeface="Calibri"/>
              <a:ea typeface="Calibri"/>
              <a:cs typeface="Calibri"/>
              <a:sym typeface="Calibri"/>
            </a:rPr>
            <a:t>1.  На предприятии выстроена система производственного обучения и она приносит результаты (производственное обучение встроено в структуру системы, входит в контур регулярно менеджмента,  поддерживается руководством и оказывает влияние на общие операционные  показатели предприятия</a:t>
          </a:r>
          <a:endParaRPr sz="1400"/>
        </a:p>
      </xdr:txBody>
    </xdr:sp>
    <xdr:clientData fLocksWithSheet="0"/>
  </xdr:oneCellAnchor>
  <xdr:oneCellAnchor>
    <xdr:from>
      <xdr:col>8</xdr:col>
      <xdr:colOff>19050</xdr:colOff>
      <xdr:row>11</xdr:row>
      <xdr:rowOff>85725</xdr:rowOff>
    </xdr:from>
    <xdr:ext cx="5353050" cy="476250"/>
    <xdr:sp macro="" textlink="">
      <xdr:nvSpPr>
        <xdr:cNvPr id="7" name="Shape 7">
          <a:extLst>
            <a:ext uri="{FF2B5EF4-FFF2-40B4-BE49-F238E27FC236}">
              <a16:creationId xmlns:a16="http://schemas.microsoft.com/office/drawing/2014/main" id="{1A57DF74-312D-40C0-B770-8DC8980E0DF8}"/>
            </a:ext>
          </a:extLst>
        </xdr:cNvPr>
        <xdr:cNvSpPr txBox="1"/>
      </xdr:nvSpPr>
      <xdr:spPr>
        <a:xfrm>
          <a:off x="12192000" y="2533650"/>
          <a:ext cx="5353050" cy="47625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t>2. На предприятии есть система производственного обучения и она не приносит результаты.</a:t>
          </a:r>
          <a:endParaRPr sz="1100"/>
        </a:p>
      </xdr:txBody>
    </xdr:sp>
    <xdr:clientData fLocksWithSheet="0"/>
  </xdr:oneCellAnchor>
  <xdr:oneCellAnchor>
    <xdr:from>
      <xdr:col>7</xdr:col>
      <xdr:colOff>962025</xdr:colOff>
      <xdr:row>13</xdr:row>
      <xdr:rowOff>209550</xdr:rowOff>
    </xdr:from>
    <xdr:ext cx="5267325" cy="800100"/>
    <xdr:sp macro="" textlink="">
      <xdr:nvSpPr>
        <xdr:cNvPr id="8" name="Shape 8">
          <a:extLst>
            <a:ext uri="{FF2B5EF4-FFF2-40B4-BE49-F238E27FC236}">
              <a16:creationId xmlns:a16="http://schemas.microsoft.com/office/drawing/2014/main" id="{DE9E1673-26BC-46B3-9057-E2F0FAEDAFA0}"/>
            </a:ext>
          </a:extLst>
        </xdr:cNvPr>
        <xdr:cNvSpPr txBox="1"/>
      </xdr:nvSpPr>
      <xdr:spPr>
        <a:xfrm>
          <a:off x="12172950" y="3000375"/>
          <a:ext cx="5267325" cy="8001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t>3. На предприятии нет системы производственного обучения, задачи повышения квалификации внешним обучением, но нас устраивают производственные показатели и положение дел.</a:t>
          </a:r>
          <a:endParaRPr sz="1100"/>
        </a:p>
        <a:p>
          <a:pPr marL="0" lvl="0" indent="0" algn="l" rtl="0">
            <a:spcBef>
              <a:spcPts val="0"/>
            </a:spcBef>
            <a:spcAft>
              <a:spcPts val="0"/>
            </a:spcAft>
            <a:buNone/>
          </a:pPr>
          <a:endParaRPr sz="1100"/>
        </a:p>
      </xdr:txBody>
    </xdr:sp>
    <xdr:clientData fLocksWithSheet="0"/>
  </xdr:oneCellAnchor>
  <xdr:oneCellAnchor>
    <xdr:from>
      <xdr:col>8</xdr:col>
      <xdr:colOff>9525</xdr:colOff>
      <xdr:row>15</xdr:row>
      <xdr:rowOff>228600</xdr:rowOff>
    </xdr:from>
    <xdr:ext cx="5743575" cy="457200"/>
    <xdr:sp macro="" textlink="">
      <xdr:nvSpPr>
        <xdr:cNvPr id="9" name="Shape 9">
          <a:extLst>
            <a:ext uri="{FF2B5EF4-FFF2-40B4-BE49-F238E27FC236}">
              <a16:creationId xmlns:a16="http://schemas.microsoft.com/office/drawing/2014/main" id="{0644BACC-75EA-468B-8CF3-52A9F8E6A111}"/>
            </a:ext>
          </a:extLst>
        </xdr:cNvPr>
        <xdr:cNvSpPr txBox="1"/>
      </xdr:nvSpPr>
      <xdr:spPr>
        <a:xfrm>
          <a:off x="12182475" y="3705225"/>
          <a:ext cx="5743575" cy="4572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t>4. На предприятии нет системы производственного обучения и она не приносит результаты.</a:t>
          </a:r>
          <a:endParaRPr sz="1400"/>
        </a:p>
      </xdr:txBody>
    </xdr:sp>
    <xdr:clientData fLocksWithSheet="0"/>
  </xdr:oneCellAnchor>
  <xdr:twoCellAnchor>
    <xdr:from>
      <xdr:col>1</xdr:col>
      <xdr:colOff>5829298</xdr:colOff>
      <xdr:row>28</xdr:row>
      <xdr:rowOff>66675</xdr:rowOff>
    </xdr:from>
    <xdr:to>
      <xdr:col>8</xdr:col>
      <xdr:colOff>9524</xdr:colOff>
      <xdr:row>39</xdr:row>
      <xdr:rowOff>152400</xdr:rowOff>
    </xdr:to>
    <xdr:graphicFrame macro="">
      <xdr:nvGraphicFramePr>
        <xdr:cNvPr id="10" name="Диаграмма 9">
          <a:extLst>
            <a:ext uri="{FF2B5EF4-FFF2-40B4-BE49-F238E27FC236}">
              <a16:creationId xmlns:a16="http://schemas.microsoft.com/office/drawing/2014/main" id="{AB79F8FA-2BD5-45B9-B34D-4F9613CB9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942974</xdr:colOff>
      <xdr:row>133</xdr:row>
      <xdr:rowOff>47624</xdr:rowOff>
    </xdr:from>
    <xdr:to>
      <xdr:col>8</xdr:col>
      <xdr:colOff>17318</xdr:colOff>
      <xdr:row>176</xdr:row>
      <xdr:rowOff>34636</xdr:rowOff>
    </xdr:to>
    <xdr:graphicFrame macro="">
      <xdr:nvGraphicFramePr>
        <xdr:cNvPr id="11" name="Диаграмма 10">
          <a:extLst>
            <a:ext uri="{FF2B5EF4-FFF2-40B4-BE49-F238E27FC236}">
              <a16:creationId xmlns:a16="http://schemas.microsoft.com/office/drawing/2014/main" id="{E76156AF-AFF9-4592-8856-C6C7B5E26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0</xdr:rowOff>
    </xdr:from>
    <xdr:to>
      <xdr:col>1</xdr:col>
      <xdr:colOff>3688471</xdr:colOff>
      <xdr:row>4</xdr:row>
      <xdr:rowOff>170361</xdr:rowOff>
    </xdr:to>
    <xdr:pic>
      <xdr:nvPicPr>
        <xdr:cNvPr id="12" name="Рисунок 11">
          <a:extLst>
            <a:ext uri="{FF2B5EF4-FFF2-40B4-BE49-F238E27FC236}">
              <a16:creationId xmlns:a16="http://schemas.microsoft.com/office/drawing/2014/main" id="{586DCB8A-3CC7-46DB-A345-F935B1B53A9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0600" y="0"/>
          <a:ext cx="3659896" cy="970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38</xdr:row>
      <xdr:rowOff>45719</xdr:rowOff>
    </xdr:from>
    <xdr:ext cx="15117634" cy="5781676"/>
    <xdr:pic>
      <xdr:nvPicPr>
        <xdr:cNvPr id="2" name="Рисунок 1">
          <a:extLst>
            <a:ext uri="{FF2B5EF4-FFF2-40B4-BE49-F238E27FC236}">
              <a16:creationId xmlns:a16="http://schemas.microsoft.com/office/drawing/2014/main" id="{6042358B-D25C-4F95-967D-70C0740166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65719"/>
          <a:ext cx="15117634" cy="5781676"/>
        </a:xfrm>
        <a:prstGeom prst="rect">
          <a:avLst/>
        </a:prstGeom>
      </xdr:spPr>
    </xdr:pic>
    <xdr:clientData/>
  </xdr:oneCellAnchor>
  <xdr:twoCellAnchor editAs="oneCell">
    <xdr:from>
      <xdr:col>11</xdr:col>
      <xdr:colOff>304800</xdr:colOff>
      <xdr:row>0</xdr:row>
      <xdr:rowOff>0</xdr:rowOff>
    </xdr:from>
    <xdr:to>
      <xdr:col>15</xdr:col>
      <xdr:colOff>61913</xdr:colOff>
      <xdr:row>3</xdr:row>
      <xdr:rowOff>91274</xdr:rowOff>
    </xdr:to>
    <xdr:pic>
      <xdr:nvPicPr>
        <xdr:cNvPr id="3" name="Picture 1">
          <a:extLst>
            <a:ext uri="{FF2B5EF4-FFF2-40B4-BE49-F238E27FC236}">
              <a16:creationId xmlns:a16="http://schemas.microsoft.com/office/drawing/2014/main" id="{6E57B157-FDFF-436B-8BAD-DE161B7EB37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229725" y="0"/>
          <a:ext cx="3252788" cy="900899"/>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24</xdr:col>
      <xdr:colOff>141105</xdr:colOff>
      <xdr:row>61</xdr:row>
      <xdr:rowOff>94267</xdr:rowOff>
    </xdr:to>
    <xdr:pic>
      <xdr:nvPicPr>
        <xdr:cNvPr id="2" name="Рисунок 1">
          <a:extLst>
            <a:ext uri="{FF2B5EF4-FFF2-40B4-BE49-F238E27FC236}">
              <a16:creationId xmlns:a16="http://schemas.microsoft.com/office/drawing/2014/main" id="{A3738712-1A4E-45A4-A80F-4F2CA4D98DCE}"/>
            </a:ext>
          </a:extLst>
        </xdr:cNvPr>
        <xdr:cNvPicPr>
          <a:picLocks noChangeAspect="1"/>
        </xdr:cNvPicPr>
      </xdr:nvPicPr>
      <xdr:blipFill>
        <a:blip xmlns:r="http://schemas.openxmlformats.org/officeDocument/2006/relationships" r:embed="rId1"/>
        <a:stretch>
          <a:fillRect/>
        </a:stretch>
      </xdr:blipFill>
      <xdr:spPr>
        <a:xfrm>
          <a:off x="609600" y="2105025"/>
          <a:ext cx="14161905" cy="7866667"/>
        </a:xfrm>
        <a:prstGeom prst="rect">
          <a:avLst/>
        </a:prstGeom>
      </xdr:spPr>
    </xdr:pic>
    <xdr:clientData/>
  </xdr:twoCellAnchor>
  <xdr:twoCellAnchor editAs="oneCell">
    <xdr:from>
      <xdr:col>18</xdr:col>
      <xdr:colOff>408214</xdr:colOff>
      <xdr:row>0</xdr:row>
      <xdr:rowOff>0</xdr:rowOff>
    </xdr:from>
    <xdr:to>
      <xdr:col>24</xdr:col>
      <xdr:colOff>215674</xdr:colOff>
      <xdr:row>5</xdr:row>
      <xdr:rowOff>147784</xdr:rowOff>
    </xdr:to>
    <xdr:pic>
      <xdr:nvPicPr>
        <xdr:cNvPr id="3" name="Picture 1">
          <a:extLst>
            <a:ext uri="{FF2B5EF4-FFF2-40B4-BE49-F238E27FC236}">
              <a16:creationId xmlns:a16="http://schemas.microsoft.com/office/drawing/2014/main" id="{48CD0517-270F-4C7A-9B83-6F547BEBE44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1381014" y="0"/>
          <a:ext cx="3465060" cy="95740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A1F8-33EE-4F70-BF9D-0ECE8D649067}">
  <dimension ref="A26:H45"/>
  <sheetViews>
    <sheetView workbookViewId="0">
      <selection activeCell="H27" sqref="H27"/>
    </sheetView>
  </sheetViews>
  <sheetFormatPr defaultRowHeight="12.75"/>
  <sheetData>
    <row r="26" spans="1:2" ht="26.25">
      <c r="A26" s="331" t="s">
        <v>321</v>
      </c>
    </row>
    <row r="29" spans="1:2" ht="20.25">
      <c r="A29" s="333" t="s">
        <v>142</v>
      </c>
      <c r="B29" s="333" t="s">
        <v>301</v>
      </c>
    </row>
    <row r="30" spans="1:2" ht="20.25">
      <c r="A30" s="333" t="s">
        <v>161</v>
      </c>
      <c r="B30" s="333" t="s">
        <v>302</v>
      </c>
    </row>
    <row r="31" spans="1:2" ht="20.25">
      <c r="A31" s="333" t="s">
        <v>172</v>
      </c>
      <c r="B31" s="333" t="s">
        <v>303</v>
      </c>
    </row>
    <row r="32" spans="1:2" ht="20.25">
      <c r="A32" s="333" t="s">
        <v>200</v>
      </c>
      <c r="B32" s="333" t="s">
        <v>304</v>
      </c>
    </row>
    <row r="33" spans="1:8" ht="20.25">
      <c r="A33" s="333" t="s">
        <v>208</v>
      </c>
      <c r="B33" s="333" t="s">
        <v>309</v>
      </c>
    </row>
    <row r="34" spans="1:8" ht="20.25">
      <c r="A34" s="333" t="s">
        <v>319</v>
      </c>
      <c r="B34" s="333" t="s">
        <v>305</v>
      </c>
    </row>
    <row r="35" spans="1:8" ht="20.25">
      <c r="A35" s="333" t="s">
        <v>320</v>
      </c>
      <c r="B35" s="333" t="s">
        <v>306</v>
      </c>
    </row>
    <row r="36" spans="1:8" ht="18">
      <c r="B36" s="332"/>
    </row>
    <row r="37" spans="1:8" ht="20.25">
      <c r="A37" s="333" t="s">
        <v>307</v>
      </c>
    </row>
    <row r="38" spans="1:8" ht="20.25">
      <c r="A38" s="333" t="s">
        <v>308</v>
      </c>
      <c r="B38" s="332"/>
    </row>
    <row r="39" spans="1:8" ht="20.25">
      <c r="A39" s="333" t="s">
        <v>316</v>
      </c>
      <c r="H39" s="335" t="s">
        <v>317</v>
      </c>
    </row>
    <row r="40" spans="1:8" ht="20.25">
      <c r="A40" s="333" t="s">
        <v>314</v>
      </c>
      <c r="B40" s="332"/>
      <c r="H40" s="334" t="s">
        <v>315</v>
      </c>
    </row>
    <row r="41" spans="1:8" ht="20.25">
      <c r="A41" s="333" t="s">
        <v>310</v>
      </c>
      <c r="H41" s="334" t="s">
        <v>311</v>
      </c>
    </row>
    <row r="42" spans="1:8" ht="20.25">
      <c r="A42" s="333" t="s">
        <v>312</v>
      </c>
      <c r="G42" s="333"/>
      <c r="H42" s="334" t="s">
        <v>313</v>
      </c>
    </row>
    <row r="45" spans="1:8" ht="20.25">
      <c r="A45" s="33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178F-27A9-422A-978A-3A8B099D1386}">
  <sheetPr>
    <outlinePr summaryBelow="0" summaryRight="0"/>
    <pageSetUpPr fitToPage="1"/>
  </sheetPr>
  <dimension ref="A1:L199"/>
  <sheetViews>
    <sheetView topLeftCell="A20" zoomScale="130" zoomScaleNormal="130" workbookViewId="0">
      <selection activeCell="E6" sqref="E6"/>
    </sheetView>
  </sheetViews>
  <sheetFormatPr defaultColWidth="14.42578125" defaultRowHeight="15.75" customHeight="1"/>
  <cols>
    <col min="1" max="1" width="14.42578125" style="89"/>
    <col min="2" max="2" width="88" style="89" customWidth="1"/>
    <col min="3" max="3" width="8" style="89" customWidth="1"/>
    <col min="4" max="7" width="14.42578125" style="89"/>
    <col min="8" max="8" width="14.42578125" style="91"/>
    <col min="9" max="16384" width="14.42578125" style="89"/>
  </cols>
  <sheetData>
    <row r="1" spans="2:12" ht="15.75" customHeight="1">
      <c r="E1" s="90" t="s">
        <v>318</v>
      </c>
    </row>
    <row r="3" spans="2:12" ht="15.75" customHeight="1">
      <c r="D3" s="92"/>
    </row>
    <row r="7" spans="2:12" ht="23.25">
      <c r="B7" s="93" t="s">
        <v>119</v>
      </c>
      <c r="C7" s="94"/>
      <c r="E7" s="94"/>
      <c r="F7" s="95"/>
      <c r="G7" s="94"/>
      <c r="I7" s="96" t="s">
        <v>120</v>
      </c>
      <c r="L7" s="97" t="s">
        <v>121</v>
      </c>
    </row>
    <row r="8" spans="2:12" ht="23.25">
      <c r="B8" s="93"/>
      <c r="C8" s="94"/>
      <c r="E8" s="94"/>
      <c r="F8" s="95"/>
      <c r="G8" s="94"/>
      <c r="L8" s="97" t="s">
        <v>122</v>
      </c>
    </row>
    <row r="9" spans="2:12" ht="23.25">
      <c r="B9" s="93" t="s">
        <v>123</v>
      </c>
      <c r="C9" s="94"/>
      <c r="F9" s="98"/>
      <c r="G9" s="94"/>
      <c r="H9" s="99" t="s">
        <v>124</v>
      </c>
    </row>
    <row r="10" spans="2:12" ht="14.25">
      <c r="B10" s="100"/>
      <c r="C10" s="97"/>
      <c r="F10" s="95"/>
      <c r="G10" s="97"/>
      <c r="H10" s="99"/>
    </row>
    <row r="11" spans="2:12" ht="14.25">
      <c r="B11" s="100"/>
      <c r="C11" s="97"/>
      <c r="F11" s="95"/>
      <c r="G11" s="97"/>
      <c r="H11" s="99"/>
    </row>
    <row r="12" spans="2:12" ht="14.25">
      <c r="B12" s="100"/>
      <c r="C12" s="97"/>
      <c r="F12" s="95"/>
      <c r="G12" s="97"/>
      <c r="H12" s="99"/>
    </row>
    <row r="13" spans="2:12" ht="12.75">
      <c r="B13" s="100"/>
      <c r="C13" s="97"/>
      <c r="G13" s="97"/>
      <c r="H13" s="99" t="s">
        <v>125</v>
      </c>
    </row>
    <row r="14" spans="2:12" ht="26.25" customHeight="1">
      <c r="B14" s="222" t="s">
        <v>126</v>
      </c>
      <c r="C14" s="223"/>
      <c r="D14" s="223"/>
      <c r="E14" s="223"/>
      <c r="F14" s="223"/>
      <c r="G14" s="223"/>
      <c r="H14" s="99"/>
    </row>
    <row r="15" spans="2:12" ht="27.75" customHeight="1">
      <c r="B15" s="224" t="s">
        <v>127</v>
      </c>
      <c r="C15" s="223"/>
      <c r="D15" s="223"/>
      <c r="E15" s="223"/>
      <c r="F15" s="223"/>
      <c r="G15" s="223"/>
      <c r="H15" s="99" t="s">
        <v>128</v>
      </c>
    </row>
    <row r="16" spans="2:12" ht="22.5" customHeight="1">
      <c r="B16" s="101" t="s">
        <v>129</v>
      </c>
      <c r="D16" s="102"/>
      <c r="E16" s="102"/>
      <c r="F16" s="102"/>
      <c r="G16" s="103"/>
      <c r="H16" s="99"/>
    </row>
    <row r="17" spans="1:9" ht="20.25" customHeight="1">
      <c r="B17" s="225" t="s">
        <v>130</v>
      </c>
      <c r="C17" s="225"/>
      <c r="D17" s="225"/>
      <c r="E17" s="225"/>
      <c r="F17" s="225"/>
      <c r="G17" s="225"/>
      <c r="H17" s="99" t="s">
        <v>131</v>
      </c>
    </row>
    <row r="18" spans="1:9" ht="18">
      <c r="B18" s="102"/>
      <c r="C18" s="102"/>
      <c r="D18" s="102"/>
      <c r="E18" s="102"/>
      <c r="F18" s="102"/>
      <c r="G18" s="102"/>
    </row>
    <row r="19" spans="1:9" ht="30">
      <c r="B19" s="226" t="s">
        <v>132</v>
      </c>
      <c r="C19" s="223"/>
      <c r="D19" s="223"/>
      <c r="E19" s="223"/>
      <c r="F19" s="223"/>
      <c r="G19" s="223"/>
      <c r="H19" s="223"/>
      <c r="I19" s="104">
        <f>AVERAGE(I31:I38)</f>
        <v>0.79262152777777783</v>
      </c>
    </row>
    <row r="20" spans="1:9" ht="18">
      <c r="B20" s="102" t="s">
        <v>133</v>
      </c>
      <c r="C20" s="102"/>
      <c r="D20" s="102"/>
      <c r="E20" s="102"/>
      <c r="F20" s="102"/>
      <c r="G20" s="102"/>
    </row>
    <row r="22" spans="1:9" ht="23.25">
      <c r="B22" s="105" t="s">
        <v>134</v>
      </c>
      <c r="C22" s="106"/>
      <c r="D22" s="107"/>
      <c r="E22" s="107"/>
      <c r="F22" s="107"/>
      <c r="G22" s="107"/>
      <c r="H22" s="107"/>
      <c r="I22" s="107"/>
    </row>
    <row r="23" spans="1:9">
      <c r="B23" s="108" t="s">
        <v>135</v>
      </c>
      <c r="C23" s="106"/>
      <c r="D23" s="107"/>
      <c r="E23" s="107"/>
      <c r="F23" s="107"/>
      <c r="G23" s="107"/>
      <c r="H23" s="107"/>
      <c r="I23" s="107"/>
    </row>
    <row r="24" spans="1:9" ht="12.75">
      <c r="B24" s="106"/>
      <c r="C24" s="106"/>
      <c r="D24" s="107"/>
      <c r="E24" s="107"/>
      <c r="F24" s="107"/>
      <c r="G24" s="107"/>
      <c r="H24" s="107"/>
      <c r="I24" s="107"/>
    </row>
    <row r="25" spans="1:9" ht="12.75">
      <c r="B25" s="106"/>
      <c r="C25" s="106"/>
      <c r="D25" s="107"/>
      <c r="E25" s="107"/>
      <c r="F25" s="107"/>
      <c r="G25" s="107"/>
      <c r="H25" s="107"/>
      <c r="I25" s="107"/>
    </row>
    <row r="26" spans="1:9" ht="25.5">
      <c r="B26" s="109"/>
      <c r="C26" s="109"/>
      <c r="D26" s="110" t="s">
        <v>136</v>
      </c>
      <c r="E26" s="110" t="s">
        <v>137</v>
      </c>
      <c r="F26" s="110" t="s">
        <v>138</v>
      </c>
      <c r="G26" s="110" t="s">
        <v>139</v>
      </c>
      <c r="H26" s="111" t="s">
        <v>140</v>
      </c>
      <c r="I26" s="112"/>
    </row>
    <row r="27" spans="1:9" ht="12.75">
      <c r="B27" s="109"/>
      <c r="C27" s="109" t="s">
        <v>141</v>
      </c>
      <c r="D27" s="109">
        <v>0</v>
      </c>
      <c r="E27" s="109">
        <v>0.25</v>
      </c>
      <c r="F27" s="109">
        <v>0.5</v>
      </c>
      <c r="G27" s="109">
        <v>0.75</v>
      </c>
      <c r="H27" s="113">
        <v>1</v>
      </c>
      <c r="I27" s="114"/>
    </row>
    <row r="28" spans="1:9" ht="12.75">
      <c r="A28" s="89" t="s">
        <v>142</v>
      </c>
      <c r="B28" s="115"/>
      <c r="C28" s="115"/>
      <c r="D28" s="109"/>
      <c r="E28" s="109"/>
      <c r="F28" s="109"/>
      <c r="G28" s="109"/>
      <c r="H28" s="113"/>
      <c r="I28" s="114"/>
    </row>
    <row r="29" spans="1:9" ht="12.75">
      <c r="B29" s="115"/>
      <c r="C29" s="115"/>
      <c r="D29" s="109"/>
      <c r="E29" s="109"/>
      <c r="F29" s="109"/>
      <c r="G29" s="109"/>
      <c r="H29" s="113"/>
      <c r="I29" s="114"/>
    </row>
    <row r="30" spans="1:9" ht="12.75">
      <c r="B30" s="116" t="str">
        <f>B42</f>
        <v>Политика в области развития трудовых навыков сотрудников</v>
      </c>
      <c r="C30" s="115"/>
      <c r="D30" s="109"/>
      <c r="E30" s="109"/>
      <c r="F30" s="109"/>
      <c r="G30" s="109"/>
      <c r="H30" s="113"/>
      <c r="I30" s="117">
        <f>I42</f>
        <v>0</v>
      </c>
    </row>
    <row r="31" spans="1:9" ht="12.75">
      <c r="B31" s="116" t="str">
        <f>B45</f>
        <v>Качество трудовых ресурсов</v>
      </c>
      <c r="C31" s="115"/>
      <c r="D31" s="109"/>
      <c r="E31" s="109"/>
      <c r="F31" s="109"/>
      <c r="G31" s="109"/>
      <c r="H31" s="113"/>
      <c r="I31" s="117">
        <f>I45</f>
        <v>0.6</v>
      </c>
    </row>
    <row r="32" spans="1:9" ht="12.75">
      <c r="B32" s="116" t="str">
        <f>B52</f>
        <v>Адаптация Сотрудника</v>
      </c>
      <c r="C32" s="115"/>
      <c r="D32" s="109"/>
      <c r="E32" s="109"/>
      <c r="F32" s="109"/>
      <c r="G32" s="109"/>
      <c r="H32" s="113"/>
      <c r="I32" s="117">
        <f>I52</f>
        <v>0.55000000000000004</v>
      </c>
    </row>
    <row r="33" spans="2:11" ht="12.75">
      <c r="B33" s="116" t="str">
        <f>B59</f>
        <v>Формальные признаки/Состояние дел</v>
      </c>
      <c r="C33" s="115"/>
      <c r="D33" s="109"/>
      <c r="E33" s="109"/>
      <c r="F33" s="109"/>
      <c r="G33" s="109"/>
      <c r="H33" s="113"/>
      <c r="I33" s="117">
        <f>I59</f>
        <v>0.71875</v>
      </c>
    </row>
    <row r="34" spans="2:11" ht="12.75">
      <c r="B34" s="116" t="str">
        <f>B70</f>
        <v>Операционные показатели</v>
      </c>
      <c r="C34" s="115"/>
      <c r="D34" s="109"/>
      <c r="E34" s="109"/>
      <c r="F34" s="109"/>
      <c r="G34" s="109"/>
      <c r="H34" s="113"/>
      <c r="I34" s="117">
        <f>I70</f>
        <v>0.75</v>
      </c>
    </row>
    <row r="35" spans="2:11" ht="12.75">
      <c r="B35" s="116" t="str">
        <f>B80</f>
        <v>Вовлеченность руководства Первое лицо Генеральный директор</v>
      </c>
      <c r="C35" s="115"/>
      <c r="D35" s="109"/>
      <c r="E35" s="109"/>
      <c r="F35" s="109"/>
      <c r="G35" s="109"/>
      <c r="H35" s="113"/>
      <c r="I35" s="117">
        <f>I80</f>
        <v>1</v>
      </c>
    </row>
    <row r="36" spans="2:11" ht="12.75">
      <c r="B36" s="116" t="str">
        <f>B91</f>
        <v>Поддержка и понимание функциональных и линейных руководителей</v>
      </c>
      <c r="C36" s="115"/>
      <c r="D36" s="109"/>
      <c r="E36" s="109"/>
      <c r="F36" s="109"/>
      <c r="G36" s="109"/>
      <c r="H36" s="113"/>
      <c r="I36" s="117">
        <f>I91</f>
        <v>0.75</v>
      </c>
    </row>
    <row r="37" spans="2:11" ht="12.75">
      <c r="B37" s="116" t="str">
        <f>B100</f>
        <v>Стандарты</v>
      </c>
      <c r="C37" s="115"/>
      <c r="D37" s="109"/>
      <c r="E37" s="109"/>
      <c r="F37" s="109"/>
      <c r="G37" s="109"/>
      <c r="H37" s="113"/>
      <c r="I37" s="117">
        <f>I100</f>
        <v>0.97222222222222221</v>
      </c>
    </row>
    <row r="38" spans="2:11" ht="12.75">
      <c r="B38" s="116" t="str">
        <f>B111</f>
        <v>Планирование обучения</v>
      </c>
      <c r="C38" s="115"/>
      <c r="D38" s="109"/>
      <c r="E38" s="109"/>
      <c r="F38" s="109"/>
      <c r="G38" s="109"/>
      <c r="H38" s="113"/>
      <c r="I38" s="117">
        <f>I111</f>
        <v>1</v>
      </c>
    </row>
    <row r="39" spans="2:11" ht="12.75">
      <c r="B39" s="116" t="str">
        <f>B118</f>
        <v>Методологическое обеспечение системы производственного обучения</v>
      </c>
      <c r="C39" s="115"/>
      <c r="D39" s="109"/>
      <c r="E39" s="109"/>
      <c r="F39" s="109"/>
      <c r="G39" s="109"/>
      <c r="H39" s="113"/>
      <c r="I39" s="117">
        <f>I118</f>
        <v>0.52272727272727271</v>
      </c>
    </row>
    <row r="40" spans="2:11" ht="12.75">
      <c r="B40" s="116" t="str">
        <f>B131</f>
        <v>TWI в регулярном менеджменте.</v>
      </c>
      <c r="C40" s="115"/>
      <c r="D40" s="109"/>
      <c r="E40" s="109"/>
      <c r="F40" s="109"/>
      <c r="G40" s="109"/>
      <c r="H40" s="113"/>
      <c r="I40" s="117">
        <f>I131</f>
        <v>0.75</v>
      </c>
    </row>
    <row r="41" spans="2:11" ht="12.75">
      <c r="B41" s="115"/>
      <c r="C41" s="115"/>
      <c r="D41" s="109"/>
      <c r="E41" s="109"/>
      <c r="F41" s="109"/>
      <c r="G41" s="109"/>
      <c r="H41" s="113"/>
      <c r="I41" s="114"/>
    </row>
    <row r="42" spans="2:11">
      <c r="B42" s="118" t="s">
        <v>143</v>
      </c>
      <c r="C42" s="115"/>
      <c r="D42" s="110" t="s">
        <v>136</v>
      </c>
      <c r="E42" s="110" t="s">
        <v>144</v>
      </c>
      <c r="F42" s="110" t="s">
        <v>138</v>
      </c>
      <c r="G42" s="110" t="s">
        <v>145</v>
      </c>
      <c r="H42" s="111" t="s">
        <v>140</v>
      </c>
      <c r="I42" s="119">
        <f>AVERAGE(I43)</f>
        <v>0</v>
      </c>
      <c r="K42" s="97"/>
    </row>
    <row r="43" spans="2:11" ht="25.5">
      <c r="B43" s="120" t="s">
        <v>146</v>
      </c>
      <c r="C43" s="115"/>
      <c r="D43" s="110">
        <v>1</v>
      </c>
      <c r="E43" s="110"/>
      <c r="F43" s="110"/>
      <c r="G43" s="110"/>
      <c r="H43" s="111"/>
      <c r="I43" s="121">
        <f>SUMIF(D43:H43,1, D$27:H$27)</f>
        <v>0</v>
      </c>
      <c r="K43" s="97"/>
    </row>
    <row r="44" spans="2:11" ht="12.75">
      <c r="B44" s="116"/>
      <c r="C44" s="115"/>
      <c r="D44" s="110"/>
      <c r="E44" s="110"/>
      <c r="F44" s="110"/>
      <c r="G44" s="110"/>
      <c r="H44" s="111"/>
      <c r="I44" s="122"/>
      <c r="K44" s="97"/>
    </row>
    <row r="45" spans="2:11" ht="12.75">
      <c r="B45" s="123" t="s">
        <v>147</v>
      </c>
      <c r="C45" s="124"/>
      <c r="D45" s="110" t="s">
        <v>136</v>
      </c>
      <c r="E45" s="110" t="s">
        <v>144</v>
      </c>
      <c r="F45" s="110" t="s">
        <v>138</v>
      </c>
      <c r="G45" s="110" t="s">
        <v>145</v>
      </c>
      <c r="H45" s="111" t="s">
        <v>140</v>
      </c>
      <c r="I45" s="119">
        <f>AVERAGE(I46:I50)</f>
        <v>0.6</v>
      </c>
      <c r="K45" s="97" t="s">
        <v>148</v>
      </c>
    </row>
    <row r="46" spans="2:11" ht="12.75">
      <c r="B46" s="115" t="s">
        <v>149</v>
      </c>
      <c r="C46" s="115"/>
      <c r="D46" s="109"/>
      <c r="E46" s="109"/>
      <c r="F46" s="109">
        <v>1</v>
      </c>
      <c r="G46" s="109"/>
      <c r="H46" s="109"/>
      <c r="I46" s="121">
        <f t="shared" ref="I46:I50" si="0">SUMIF(D46:H46,1, D$27:H$27)</f>
        <v>0.5</v>
      </c>
    </row>
    <row r="47" spans="2:11" ht="12.75">
      <c r="B47" s="115" t="s">
        <v>150</v>
      </c>
      <c r="C47" s="115"/>
      <c r="D47" s="109"/>
      <c r="E47" s="109">
        <v>1</v>
      </c>
      <c r="F47" s="109"/>
      <c r="G47" s="109"/>
      <c r="H47" s="113"/>
      <c r="I47" s="121">
        <f t="shared" si="0"/>
        <v>0.25</v>
      </c>
    </row>
    <row r="48" spans="2:11" ht="12.75">
      <c r="B48" s="115" t="s">
        <v>151</v>
      </c>
      <c r="C48" s="115"/>
      <c r="D48" s="109"/>
      <c r="E48" s="109"/>
      <c r="F48" s="109"/>
      <c r="G48" s="109">
        <v>1</v>
      </c>
      <c r="H48" s="113"/>
      <c r="I48" s="121">
        <f t="shared" si="0"/>
        <v>0.75</v>
      </c>
    </row>
    <row r="49" spans="1:10" ht="12.75">
      <c r="A49" s="89" t="s">
        <v>152</v>
      </c>
      <c r="B49" s="115" t="s">
        <v>153</v>
      </c>
      <c r="C49" s="115"/>
      <c r="D49" s="109"/>
      <c r="E49" s="109"/>
      <c r="F49" s="109"/>
      <c r="G49" s="109">
        <v>1</v>
      </c>
      <c r="H49" s="113"/>
      <c r="I49" s="121">
        <f t="shared" si="0"/>
        <v>0.75</v>
      </c>
    </row>
    <row r="50" spans="1:10" ht="12.75">
      <c r="B50" s="115" t="s">
        <v>154</v>
      </c>
      <c r="C50" s="115"/>
      <c r="D50" s="109"/>
      <c r="E50" s="109"/>
      <c r="F50" s="109"/>
      <c r="G50" s="109">
        <v>1</v>
      </c>
      <c r="H50" s="113"/>
      <c r="I50" s="121">
        <f t="shared" si="0"/>
        <v>0.75</v>
      </c>
    </row>
    <row r="51" spans="1:10" ht="12.75">
      <c r="B51" s="115"/>
      <c r="C51" s="115"/>
      <c r="D51" s="109"/>
      <c r="E51" s="109"/>
      <c r="F51" s="109"/>
      <c r="G51" s="109"/>
      <c r="H51" s="113"/>
      <c r="I51" s="121"/>
    </row>
    <row r="52" spans="1:10" ht="12.75">
      <c r="B52" s="125" t="s">
        <v>155</v>
      </c>
      <c r="C52" s="126"/>
      <c r="D52" s="127" t="s">
        <v>136</v>
      </c>
      <c r="E52" s="127" t="s">
        <v>144</v>
      </c>
      <c r="F52" s="127" t="s">
        <v>138</v>
      </c>
      <c r="G52" s="127" t="s">
        <v>145</v>
      </c>
      <c r="H52" s="128" t="s">
        <v>140</v>
      </c>
      <c r="I52" s="129">
        <f>AVERAGE(I53:I57)</f>
        <v>0.55000000000000004</v>
      </c>
    </row>
    <row r="53" spans="1:10" ht="12.75">
      <c r="B53" s="115" t="s">
        <v>156</v>
      </c>
      <c r="C53" s="115"/>
      <c r="D53" s="109">
        <v>1</v>
      </c>
      <c r="E53" s="109"/>
      <c r="F53" s="109"/>
      <c r="G53" s="109"/>
      <c r="H53" s="113"/>
      <c r="I53" s="121">
        <f t="shared" ref="I53:I57" si="1">SUMIF(D53:H53,1, D$27:H$27)</f>
        <v>0</v>
      </c>
    </row>
    <row r="54" spans="1:10" ht="12.75">
      <c r="B54" s="115" t="s">
        <v>157</v>
      </c>
      <c r="C54" s="115"/>
      <c r="D54" s="109"/>
      <c r="E54" s="109"/>
      <c r="F54" s="109">
        <v>1</v>
      </c>
      <c r="G54" s="109"/>
      <c r="H54" s="113"/>
      <c r="I54" s="121">
        <f t="shared" si="1"/>
        <v>0.5</v>
      </c>
    </row>
    <row r="55" spans="1:10" ht="12.75">
      <c r="B55" s="115" t="s">
        <v>158</v>
      </c>
      <c r="C55" s="115"/>
      <c r="D55" s="109"/>
      <c r="E55" s="109"/>
      <c r="F55" s="109"/>
      <c r="G55" s="109">
        <v>1</v>
      </c>
      <c r="H55" s="113"/>
      <c r="I55" s="121">
        <f t="shared" si="1"/>
        <v>0.75</v>
      </c>
    </row>
    <row r="56" spans="1:10" ht="12.75">
      <c r="B56" s="115" t="s">
        <v>159</v>
      </c>
      <c r="C56" s="115"/>
      <c r="D56" s="109"/>
      <c r="E56" s="109"/>
      <c r="F56" s="109"/>
      <c r="G56" s="109">
        <v>1</v>
      </c>
      <c r="H56" s="113"/>
      <c r="I56" s="121">
        <f t="shared" si="1"/>
        <v>0.75</v>
      </c>
    </row>
    <row r="57" spans="1:10" ht="12.75">
      <c r="B57" s="115" t="s">
        <v>160</v>
      </c>
      <c r="C57" s="115"/>
      <c r="D57" s="109"/>
      <c r="E57" s="109"/>
      <c r="F57" s="109"/>
      <c r="G57" s="109">
        <v>1</v>
      </c>
      <c r="H57" s="113"/>
      <c r="I57" s="121">
        <f t="shared" si="1"/>
        <v>0.75</v>
      </c>
    </row>
    <row r="58" spans="1:10" ht="12.75">
      <c r="B58" s="115"/>
      <c r="C58" s="115"/>
      <c r="D58" s="115"/>
      <c r="E58" s="115"/>
      <c r="F58" s="115"/>
      <c r="G58" s="115"/>
      <c r="H58" s="113"/>
      <c r="I58" s="130"/>
    </row>
    <row r="59" spans="1:10" ht="12.75">
      <c r="A59" s="89" t="s">
        <v>161</v>
      </c>
      <c r="B59" s="131" t="s">
        <v>162</v>
      </c>
      <c r="C59" s="132"/>
      <c r="D59" s="132" t="s">
        <v>136</v>
      </c>
      <c r="E59" s="132" t="s">
        <v>144</v>
      </c>
      <c r="F59" s="132" t="s">
        <v>138</v>
      </c>
      <c r="G59" s="132" t="s">
        <v>145</v>
      </c>
      <c r="H59" s="133" t="s">
        <v>140</v>
      </c>
      <c r="I59" s="134">
        <f>AVERAGE(I60:I67)</f>
        <v>0.71875</v>
      </c>
    </row>
    <row r="60" spans="1:10" ht="14.25">
      <c r="B60" s="115" t="s">
        <v>163</v>
      </c>
      <c r="C60" s="115"/>
      <c r="D60" s="115"/>
      <c r="E60" s="115"/>
      <c r="F60" s="115">
        <v>1</v>
      </c>
      <c r="G60" s="115"/>
      <c r="H60" s="113"/>
      <c r="I60" s="121">
        <f t="shared" ref="I60:I67" si="2">SUMIF(D60:H60,1, D$27:H$27)</f>
        <v>0.5</v>
      </c>
      <c r="J60" s="135" t="s">
        <v>164</v>
      </c>
    </row>
    <row r="61" spans="1:10" ht="12.75">
      <c r="B61" s="116" t="s">
        <v>165</v>
      </c>
      <c r="C61" s="115"/>
      <c r="D61" s="115"/>
      <c r="E61" s="115"/>
      <c r="F61" s="115"/>
      <c r="G61" s="115">
        <v>1</v>
      </c>
      <c r="H61" s="113"/>
      <c r="I61" s="121">
        <f t="shared" si="2"/>
        <v>0.75</v>
      </c>
    </row>
    <row r="62" spans="1:10" ht="12.75">
      <c r="B62" s="115" t="s">
        <v>166</v>
      </c>
      <c r="C62" s="115"/>
      <c r="D62" s="115"/>
      <c r="E62" s="115"/>
      <c r="F62" s="115"/>
      <c r="G62" s="115">
        <v>1</v>
      </c>
      <c r="H62" s="113"/>
      <c r="I62" s="121">
        <f t="shared" si="2"/>
        <v>0.75</v>
      </c>
    </row>
    <row r="63" spans="1:10" ht="12.75">
      <c r="B63" s="136" t="s">
        <v>167</v>
      </c>
      <c r="C63" s="115"/>
      <c r="D63" s="115"/>
      <c r="E63" s="115"/>
      <c r="F63" s="115"/>
      <c r="G63" s="115">
        <v>1</v>
      </c>
      <c r="H63" s="113"/>
      <c r="I63" s="121">
        <f t="shared" si="2"/>
        <v>0.75</v>
      </c>
    </row>
    <row r="64" spans="1:10" ht="12.75">
      <c r="B64" s="116" t="s">
        <v>168</v>
      </c>
      <c r="C64" s="115"/>
      <c r="D64" s="115"/>
      <c r="E64" s="115"/>
      <c r="F64" s="115"/>
      <c r="G64" s="115">
        <v>1</v>
      </c>
      <c r="H64" s="113"/>
      <c r="I64" s="121">
        <f t="shared" si="2"/>
        <v>0.75</v>
      </c>
    </row>
    <row r="65" spans="1:9" ht="12.75">
      <c r="B65" s="115" t="s">
        <v>166</v>
      </c>
      <c r="C65" s="115"/>
      <c r="D65" s="115"/>
      <c r="E65" s="115"/>
      <c r="F65" s="115"/>
      <c r="G65" s="115">
        <v>1</v>
      </c>
      <c r="H65" s="113"/>
      <c r="I65" s="121">
        <f t="shared" si="2"/>
        <v>0.75</v>
      </c>
    </row>
    <row r="66" spans="1:9" ht="12.75">
      <c r="B66" s="136" t="s">
        <v>167</v>
      </c>
      <c r="C66" s="115"/>
      <c r="D66" s="115"/>
      <c r="E66" s="115"/>
      <c r="F66" s="115"/>
      <c r="G66" s="115">
        <v>1</v>
      </c>
      <c r="H66" s="113"/>
      <c r="I66" s="121">
        <f t="shared" si="2"/>
        <v>0.75</v>
      </c>
    </row>
    <row r="67" spans="1:9" ht="12.75">
      <c r="B67" s="115" t="s">
        <v>169</v>
      </c>
      <c r="C67" s="115"/>
      <c r="D67" s="115"/>
      <c r="E67" s="115"/>
      <c r="F67" s="115"/>
      <c r="G67" s="115">
        <v>1</v>
      </c>
      <c r="H67" s="113"/>
      <c r="I67" s="121">
        <f t="shared" si="2"/>
        <v>0.75</v>
      </c>
    </row>
    <row r="68" spans="1:9" ht="42" customHeight="1">
      <c r="B68" s="116" t="s">
        <v>170</v>
      </c>
      <c r="C68" s="227" t="s">
        <v>171</v>
      </c>
      <c r="D68" s="228"/>
      <c r="E68" s="228"/>
      <c r="F68" s="228"/>
      <c r="G68" s="228"/>
      <c r="H68" s="229"/>
      <c r="I68" s="130"/>
    </row>
    <row r="69" spans="1:9" ht="12.75">
      <c r="B69" s="116"/>
      <c r="C69" s="115"/>
      <c r="D69" s="115"/>
      <c r="E69" s="115"/>
      <c r="F69" s="115"/>
      <c r="G69" s="115"/>
      <c r="H69" s="113"/>
      <c r="I69" s="130"/>
    </row>
    <row r="70" spans="1:9" ht="12.75">
      <c r="A70" s="89" t="s">
        <v>172</v>
      </c>
      <c r="B70" s="139" t="s">
        <v>173</v>
      </c>
      <c r="C70" s="140"/>
      <c r="D70" s="140" t="s">
        <v>136</v>
      </c>
      <c r="E70" s="140" t="s">
        <v>144</v>
      </c>
      <c r="F70" s="140" t="s">
        <v>138</v>
      </c>
      <c r="G70" s="140" t="s">
        <v>145</v>
      </c>
      <c r="H70" s="141" t="s">
        <v>140</v>
      </c>
      <c r="I70" s="142">
        <f>AVERAGE(I71:I78)</f>
        <v>0.75</v>
      </c>
    </row>
    <row r="71" spans="1:9" ht="12.75">
      <c r="B71" s="115" t="s">
        <v>174</v>
      </c>
      <c r="C71" s="115"/>
      <c r="D71" s="109"/>
      <c r="E71" s="109"/>
      <c r="F71" s="109"/>
      <c r="G71" s="109">
        <v>1</v>
      </c>
      <c r="H71" s="113"/>
      <c r="I71" s="121">
        <f t="shared" ref="I71:I78" si="3">SUMIF(D71:H71,1, D$27:H$27)</f>
        <v>0.75</v>
      </c>
    </row>
    <row r="72" spans="1:9" ht="12.75">
      <c r="B72" s="115" t="s">
        <v>175</v>
      </c>
      <c r="C72" s="115"/>
      <c r="D72" s="109"/>
      <c r="E72" s="109"/>
      <c r="F72" s="109"/>
      <c r="G72" s="109">
        <v>1</v>
      </c>
      <c r="H72" s="113"/>
      <c r="I72" s="121">
        <f t="shared" si="3"/>
        <v>0.75</v>
      </c>
    </row>
    <row r="73" spans="1:9" ht="12.75">
      <c r="B73" s="115" t="s">
        <v>176</v>
      </c>
      <c r="C73" s="115"/>
      <c r="D73" s="109"/>
      <c r="E73" s="109"/>
      <c r="F73" s="109"/>
      <c r="G73" s="109">
        <v>1</v>
      </c>
      <c r="H73" s="113"/>
      <c r="I73" s="121">
        <f t="shared" si="3"/>
        <v>0.75</v>
      </c>
    </row>
    <row r="74" spans="1:9" ht="12.75">
      <c r="B74" s="115" t="s">
        <v>177</v>
      </c>
      <c r="C74" s="115"/>
      <c r="D74" s="109"/>
      <c r="E74" s="109"/>
      <c r="F74" s="109"/>
      <c r="G74" s="109">
        <v>1</v>
      </c>
      <c r="H74" s="113"/>
      <c r="I74" s="121">
        <f t="shared" si="3"/>
        <v>0.75</v>
      </c>
    </row>
    <row r="75" spans="1:9" ht="12.75">
      <c r="B75" s="115" t="s">
        <v>178</v>
      </c>
      <c r="C75" s="115"/>
      <c r="D75" s="109"/>
      <c r="E75" s="109"/>
      <c r="F75" s="109"/>
      <c r="G75" s="109">
        <v>1</v>
      </c>
      <c r="H75" s="113"/>
      <c r="I75" s="121">
        <f t="shared" si="3"/>
        <v>0.75</v>
      </c>
    </row>
    <row r="76" spans="1:9" ht="12.75">
      <c r="B76" s="115" t="s">
        <v>179</v>
      </c>
      <c r="C76" s="115"/>
      <c r="D76" s="109"/>
      <c r="E76" s="109"/>
      <c r="F76" s="109"/>
      <c r="G76" s="109">
        <v>1</v>
      </c>
      <c r="H76" s="113"/>
      <c r="I76" s="121">
        <f t="shared" si="3"/>
        <v>0.75</v>
      </c>
    </row>
    <row r="77" spans="1:9" ht="12.75">
      <c r="B77" s="115" t="s">
        <v>180</v>
      </c>
      <c r="C77" s="115"/>
      <c r="D77" s="109"/>
      <c r="E77" s="109"/>
      <c r="F77" s="109"/>
      <c r="G77" s="109">
        <v>1</v>
      </c>
      <c r="H77" s="113"/>
      <c r="I77" s="121">
        <f t="shared" si="3"/>
        <v>0.75</v>
      </c>
    </row>
    <row r="78" spans="1:9" ht="12.75">
      <c r="B78" s="115" t="s">
        <v>181</v>
      </c>
      <c r="C78" s="115"/>
      <c r="D78" s="109"/>
      <c r="E78" s="109"/>
      <c r="F78" s="109"/>
      <c r="G78" s="109">
        <v>1</v>
      </c>
      <c r="H78" s="113"/>
      <c r="I78" s="121">
        <f t="shared" si="3"/>
        <v>0.75</v>
      </c>
    </row>
    <row r="79" spans="1:9" ht="12.75">
      <c r="B79" s="115"/>
      <c r="C79" s="115"/>
      <c r="D79" s="115"/>
      <c r="E79" s="115"/>
      <c r="F79" s="115"/>
      <c r="G79" s="115"/>
      <c r="H79" s="113"/>
      <c r="I79" s="130"/>
    </row>
    <row r="80" spans="1:9" ht="12.75">
      <c r="B80" s="143" t="s">
        <v>182</v>
      </c>
      <c r="C80" s="144"/>
      <c r="D80" s="144" t="s">
        <v>136</v>
      </c>
      <c r="E80" s="144" t="s">
        <v>144</v>
      </c>
      <c r="F80" s="144" t="s">
        <v>138</v>
      </c>
      <c r="G80" s="144" t="s">
        <v>145</v>
      </c>
      <c r="H80" s="145" t="s">
        <v>140</v>
      </c>
      <c r="I80" s="146">
        <f>AVERAGE(I81:I88)</f>
        <v>1</v>
      </c>
    </row>
    <row r="81" spans="2:10" ht="12.75">
      <c r="B81" s="115" t="s">
        <v>183</v>
      </c>
      <c r="C81" s="115"/>
      <c r="D81" s="115"/>
      <c r="E81" s="115"/>
      <c r="F81" s="115"/>
      <c r="G81" s="115"/>
      <c r="H81" s="113">
        <v>1</v>
      </c>
      <c r="I81" s="121">
        <f t="shared" ref="I81:I88" si="4">SUMIF(D81:H81,1, D$27:H$27)</f>
        <v>1</v>
      </c>
    </row>
    <row r="82" spans="2:10" ht="12.75">
      <c r="B82" s="115" t="s">
        <v>184</v>
      </c>
      <c r="C82" s="115"/>
      <c r="D82" s="115"/>
      <c r="E82" s="115"/>
      <c r="F82" s="115"/>
      <c r="G82" s="115"/>
      <c r="H82" s="113">
        <v>1</v>
      </c>
      <c r="I82" s="121">
        <f t="shared" si="4"/>
        <v>1</v>
      </c>
    </row>
    <row r="83" spans="2:10" ht="12.75">
      <c r="B83" s="115" t="s">
        <v>185</v>
      </c>
      <c r="C83" s="115"/>
      <c r="D83" s="115"/>
      <c r="E83" s="115"/>
      <c r="F83" s="115"/>
      <c r="G83" s="115"/>
      <c r="H83" s="113">
        <v>1</v>
      </c>
      <c r="I83" s="121">
        <f t="shared" si="4"/>
        <v>1</v>
      </c>
    </row>
    <row r="84" spans="2:10" ht="12.75">
      <c r="B84" s="115" t="s">
        <v>186</v>
      </c>
      <c r="C84" s="115"/>
      <c r="D84" s="115"/>
      <c r="E84" s="115"/>
      <c r="F84" s="115"/>
      <c r="G84" s="115"/>
      <c r="H84" s="113">
        <v>1</v>
      </c>
      <c r="I84" s="121">
        <f t="shared" si="4"/>
        <v>1</v>
      </c>
    </row>
    <row r="85" spans="2:10" ht="12.75">
      <c r="B85" s="115" t="s">
        <v>187</v>
      </c>
      <c r="C85" s="115"/>
      <c r="D85" s="115"/>
      <c r="E85" s="115"/>
      <c r="F85" s="115"/>
      <c r="G85" s="115"/>
      <c r="H85" s="113">
        <v>1</v>
      </c>
      <c r="I85" s="121">
        <f t="shared" si="4"/>
        <v>1</v>
      </c>
    </row>
    <row r="86" spans="2:10" ht="12.75">
      <c r="B86" s="115" t="s">
        <v>188</v>
      </c>
      <c r="C86" s="115"/>
      <c r="D86" s="115"/>
      <c r="E86" s="115"/>
      <c r="F86" s="115"/>
      <c r="G86" s="115"/>
      <c r="H86" s="113">
        <v>1</v>
      </c>
      <c r="I86" s="121">
        <f t="shared" si="4"/>
        <v>1</v>
      </c>
    </row>
    <row r="87" spans="2:10" ht="12.75">
      <c r="B87" s="115" t="s">
        <v>189</v>
      </c>
      <c r="C87" s="115"/>
      <c r="D87" s="115"/>
      <c r="E87" s="115"/>
      <c r="F87" s="115"/>
      <c r="G87" s="115"/>
      <c r="H87" s="113">
        <v>1</v>
      </c>
      <c r="I87" s="121">
        <f t="shared" si="4"/>
        <v>1</v>
      </c>
    </row>
    <row r="88" spans="2:10" ht="12.75">
      <c r="B88" s="115" t="s">
        <v>190</v>
      </c>
      <c r="C88" s="115"/>
      <c r="D88" s="115"/>
      <c r="E88" s="115"/>
      <c r="F88" s="115"/>
      <c r="G88" s="115"/>
      <c r="H88" s="113">
        <v>1</v>
      </c>
      <c r="I88" s="121">
        <f t="shared" si="4"/>
        <v>1</v>
      </c>
    </row>
    <row r="89" spans="2:10" ht="12.75">
      <c r="B89" s="115"/>
      <c r="C89" s="115"/>
      <c r="D89" s="115"/>
      <c r="E89" s="115"/>
      <c r="F89" s="115"/>
      <c r="G89" s="115"/>
      <c r="H89" s="113"/>
      <c r="I89" s="130"/>
    </row>
    <row r="90" spans="2:10" ht="12.75">
      <c r="B90" s="147"/>
      <c r="C90" s="115"/>
      <c r="D90" s="115"/>
      <c r="E90" s="115"/>
      <c r="F90" s="115"/>
      <c r="G90" s="115"/>
      <c r="H90" s="113"/>
      <c r="I90" s="130"/>
    </row>
    <row r="91" spans="2:10" ht="12.75">
      <c r="B91" s="148" t="s">
        <v>191</v>
      </c>
      <c r="C91" s="149"/>
      <c r="D91" s="149" t="s">
        <v>136</v>
      </c>
      <c r="E91" s="149" t="s">
        <v>144</v>
      </c>
      <c r="F91" s="149" t="s">
        <v>138</v>
      </c>
      <c r="G91" s="149" t="s">
        <v>145</v>
      </c>
      <c r="H91" s="150" t="s">
        <v>140</v>
      </c>
      <c r="I91" s="151">
        <f>AVERAGE(I92:I99)</f>
        <v>0.75</v>
      </c>
    </row>
    <row r="92" spans="2:10" ht="12.75">
      <c r="B92" s="152" t="s">
        <v>192</v>
      </c>
      <c r="C92" s="115"/>
      <c r="D92" s="115"/>
      <c r="E92" s="115"/>
      <c r="F92" s="115"/>
      <c r="G92" s="115"/>
      <c r="H92" s="113">
        <v>1</v>
      </c>
      <c r="I92" s="121">
        <f t="shared" ref="I92:I98" si="5">SUMIF(D92:H92,1, D$27:H$27)</f>
        <v>1</v>
      </c>
    </row>
    <row r="93" spans="2:10" ht="12.75">
      <c r="B93" s="153" t="s">
        <v>193</v>
      </c>
      <c r="C93" s="115"/>
      <c r="D93" s="115"/>
      <c r="E93" s="115"/>
      <c r="F93" s="115"/>
      <c r="G93" s="115"/>
      <c r="H93" s="113">
        <v>1</v>
      </c>
      <c r="I93" s="121">
        <f t="shared" si="5"/>
        <v>1</v>
      </c>
    </row>
    <row r="94" spans="2:10" ht="12.75">
      <c r="B94" s="154" t="s">
        <v>194</v>
      </c>
      <c r="C94" s="115"/>
      <c r="D94" s="115">
        <v>1</v>
      </c>
      <c r="E94" s="115"/>
      <c r="F94" s="115"/>
      <c r="G94" s="115"/>
      <c r="H94" s="113"/>
      <c r="I94" s="121">
        <f t="shared" si="5"/>
        <v>0</v>
      </c>
      <c r="J94" s="89" t="s">
        <v>195</v>
      </c>
    </row>
    <row r="95" spans="2:10" ht="12.75">
      <c r="B95" s="153" t="s">
        <v>196</v>
      </c>
      <c r="C95" s="115"/>
      <c r="D95" s="115"/>
      <c r="E95" s="115"/>
      <c r="F95" s="115"/>
      <c r="G95" s="115">
        <v>1</v>
      </c>
      <c r="H95" s="113"/>
      <c r="I95" s="121">
        <f t="shared" si="5"/>
        <v>0.75</v>
      </c>
    </row>
    <row r="96" spans="2:10" ht="12.75">
      <c r="B96" s="155" t="s">
        <v>197</v>
      </c>
      <c r="C96" s="115"/>
      <c r="D96" s="115"/>
      <c r="E96" s="115"/>
      <c r="F96" s="115">
        <v>1</v>
      </c>
      <c r="G96" s="115"/>
      <c r="H96" s="113"/>
      <c r="I96" s="121">
        <f t="shared" si="5"/>
        <v>0.5</v>
      </c>
      <c r="J96" s="89" t="s">
        <v>195</v>
      </c>
    </row>
    <row r="97" spans="1:10" ht="12.75">
      <c r="B97" s="147" t="s">
        <v>198</v>
      </c>
      <c r="C97" s="138"/>
      <c r="D97" s="115"/>
      <c r="E97" s="115"/>
      <c r="F97" s="115"/>
      <c r="G97" s="115"/>
      <c r="H97" s="113">
        <v>1</v>
      </c>
      <c r="I97" s="121">
        <f t="shared" si="5"/>
        <v>1</v>
      </c>
    </row>
    <row r="98" spans="1:10" ht="12.75">
      <c r="B98" s="153" t="s">
        <v>199</v>
      </c>
      <c r="C98" s="115"/>
      <c r="D98" s="115"/>
      <c r="E98" s="115"/>
      <c r="F98" s="115"/>
      <c r="G98" s="115"/>
      <c r="H98" s="113">
        <v>1</v>
      </c>
      <c r="I98" s="121">
        <f t="shared" si="5"/>
        <v>1</v>
      </c>
    </row>
    <row r="99" spans="1:10" ht="12.75">
      <c r="B99" s="156"/>
      <c r="C99" s="115"/>
      <c r="D99" s="115"/>
      <c r="E99" s="115"/>
      <c r="F99" s="115"/>
      <c r="G99" s="115"/>
      <c r="H99" s="113"/>
      <c r="I99" s="121"/>
    </row>
    <row r="100" spans="1:10" ht="12.75">
      <c r="A100" s="89" t="s">
        <v>200</v>
      </c>
      <c r="B100" s="157" t="s">
        <v>201</v>
      </c>
      <c r="C100" s="158"/>
      <c r="D100" s="158" t="s">
        <v>136</v>
      </c>
      <c r="E100" s="158" t="s">
        <v>144</v>
      </c>
      <c r="F100" s="158" t="s">
        <v>138</v>
      </c>
      <c r="G100" s="158" t="s">
        <v>145</v>
      </c>
      <c r="H100" s="159" t="s">
        <v>140</v>
      </c>
      <c r="I100" s="160">
        <f>AVERAGE(I101:I109)</f>
        <v>0.97222222222222221</v>
      </c>
    </row>
    <row r="101" spans="1:10" ht="12.75">
      <c r="B101" s="115" t="s">
        <v>202</v>
      </c>
      <c r="C101" s="115"/>
      <c r="D101" s="115"/>
      <c r="E101" s="115"/>
      <c r="F101" s="115"/>
      <c r="G101" s="115"/>
      <c r="H101" s="113">
        <v>1</v>
      </c>
      <c r="I101" s="121">
        <f t="shared" ref="I101:I109" si="6">SUMIF(D101:H101,1, D$27:H$27)</f>
        <v>1</v>
      </c>
      <c r="J101" s="89" t="s">
        <v>203</v>
      </c>
    </row>
    <row r="102" spans="1:10" ht="12.75">
      <c r="B102" s="115" t="s">
        <v>204</v>
      </c>
      <c r="C102" s="115"/>
      <c r="D102" s="115"/>
      <c r="E102" s="115"/>
      <c r="F102" s="115"/>
      <c r="G102" s="115">
        <v>1</v>
      </c>
      <c r="H102" s="113"/>
      <c r="I102" s="121">
        <f t="shared" si="6"/>
        <v>0.75</v>
      </c>
    </row>
    <row r="103" spans="1:10" ht="12.75">
      <c r="B103" s="115" t="s">
        <v>205</v>
      </c>
      <c r="C103" s="115"/>
      <c r="D103" s="115"/>
      <c r="E103" s="115"/>
      <c r="F103" s="115"/>
      <c r="G103" s="115"/>
      <c r="H103" s="113">
        <v>1</v>
      </c>
      <c r="I103" s="121">
        <f t="shared" si="6"/>
        <v>1</v>
      </c>
    </row>
    <row r="104" spans="1:10" ht="12.75">
      <c r="B104" s="115" t="s">
        <v>206</v>
      </c>
      <c r="C104" s="115"/>
      <c r="D104" s="115"/>
      <c r="E104" s="115"/>
      <c r="F104" s="115"/>
      <c r="G104" s="115"/>
      <c r="H104" s="113">
        <v>1</v>
      </c>
      <c r="I104" s="121">
        <f t="shared" si="6"/>
        <v>1</v>
      </c>
    </row>
    <row r="105" spans="1:10" ht="12.75">
      <c r="B105" s="115" t="s">
        <v>207</v>
      </c>
      <c r="C105" s="115"/>
      <c r="D105" s="115"/>
      <c r="E105" s="115"/>
      <c r="F105" s="115"/>
      <c r="G105" s="115"/>
      <c r="H105" s="113">
        <v>1</v>
      </c>
      <c r="I105" s="121">
        <f t="shared" si="6"/>
        <v>1</v>
      </c>
    </row>
    <row r="106" spans="1:10" ht="12.75">
      <c r="A106" s="89" t="s">
        <v>208</v>
      </c>
      <c r="B106" s="115" t="s">
        <v>209</v>
      </c>
      <c r="C106" s="115"/>
      <c r="D106" s="115"/>
      <c r="E106" s="115"/>
      <c r="F106" s="115"/>
      <c r="G106" s="115"/>
      <c r="H106" s="113">
        <v>1</v>
      </c>
      <c r="I106" s="121">
        <f t="shared" si="6"/>
        <v>1</v>
      </c>
    </row>
    <row r="107" spans="1:10" ht="12.75">
      <c r="B107" s="115" t="s">
        <v>210</v>
      </c>
      <c r="C107" s="115"/>
      <c r="D107" s="115"/>
      <c r="E107" s="115"/>
      <c r="F107" s="115"/>
      <c r="G107" s="115"/>
      <c r="H107" s="113">
        <v>1</v>
      </c>
      <c r="I107" s="121">
        <f t="shared" si="6"/>
        <v>1</v>
      </c>
    </row>
    <row r="108" spans="1:10" ht="12.75">
      <c r="B108" s="115" t="s">
        <v>211</v>
      </c>
      <c r="C108" s="115"/>
      <c r="D108" s="115"/>
      <c r="E108" s="115"/>
      <c r="F108" s="115"/>
      <c r="G108" s="115"/>
      <c r="H108" s="113">
        <v>1</v>
      </c>
      <c r="I108" s="121">
        <f t="shared" si="6"/>
        <v>1</v>
      </c>
    </row>
    <row r="109" spans="1:10" ht="12.75">
      <c r="B109" s="115" t="s">
        <v>212</v>
      </c>
      <c r="C109" s="115"/>
      <c r="D109" s="115"/>
      <c r="E109" s="115"/>
      <c r="F109" s="115"/>
      <c r="G109" s="115"/>
      <c r="H109" s="113">
        <v>1</v>
      </c>
      <c r="I109" s="121">
        <f t="shared" si="6"/>
        <v>1</v>
      </c>
    </row>
    <row r="110" spans="1:10" ht="12.75">
      <c r="B110" s="115"/>
      <c r="C110" s="115"/>
      <c r="D110" s="115"/>
      <c r="E110" s="115"/>
      <c r="F110" s="115"/>
      <c r="G110" s="115"/>
      <c r="H110" s="113"/>
      <c r="I110" s="130"/>
    </row>
    <row r="111" spans="1:10" ht="12.75">
      <c r="B111" s="161" t="s">
        <v>213</v>
      </c>
      <c r="C111" s="162"/>
      <c r="D111" s="162" t="s">
        <v>136</v>
      </c>
      <c r="E111" s="162" t="s">
        <v>144</v>
      </c>
      <c r="F111" s="162" t="s">
        <v>138</v>
      </c>
      <c r="G111" s="162" t="s">
        <v>145</v>
      </c>
      <c r="H111" s="163" t="s">
        <v>140</v>
      </c>
      <c r="I111" s="164">
        <f>AVERAGE(I112:I117)</f>
        <v>1</v>
      </c>
    </row>
    <row r="112" spans="1:10" ht="12.75">
      <c r="B112" s="115" t="s">
        <v>214</v>
      </c>
      <c r="C112" s="115"/>
      <c r="D112" s="115"/>
      <c r="E112" s="115"/>
      <c r="F112" s="115"/>
      <c r="G112" s="115"/>
      <c r="H112" s="113">
        <v>1</v>
      </c>
      <c r="I112" s="121">
        <f t="shared" ref="I112:I117" si="7">SUMIF(D112:H112,1, D$27:H$27)</f>
        <v>1</v>
      </c>
    </row>
    <row r="113" spans="2:9" ht="12.75">
      <c r="B113" s="115" t="s">
        <v>215</v>
      </c>
      <c r="C113" s="115"/>
      <c r="D113" s="115"/>
      <c r="E113" s="115"/>
      <c r="F113" s="115"/>
      <c r="G113" s="115"/>
      <c r="H113" s="113">
        <v>1</v>
      </c>
      <c r="I113" s="121">
        <f t="shared" si="7"/>
        <v>1</v>
      </c>
    </row>
    <row r="114" spans="2:9" ht="12.75">
      <c r="B114" s="115" t="s">
        <v>216</v>
      </c>
      <c r="C114" s="115"/>
      <c r="D114" s="115"/>
      <c r="E114" s="115"/>
      <c r="F114" s="115"/>
      <c r="G114" s="115"/>
      <c r="H114" s="113">
        <v>1</v>
      </c>
      <c r="I114" s="121">
        <f t="shared" si="7"/>
        <v>1</v>
      </c>
    </row>
    <row r="115" spans="2:9" ht="12.75">
      <c r="B115" s="115" t="s">
        <v>217</v>
      </c>
      <c r="C115" s="115"/>
      <c r="D115" s="115"/>
      <c r="E115" s="115"/>
      <c r="F115" s="115"/>
      <c r="G115" s="115"/>
      <c r="H115" s="113">
        <v>1</v>
      </c>
      <c r="I115" s="121">
        <f t="shared" si="7"/>
        <v>1</v>
      </c>
    </row>
    <row r="116" spans="2:9" ht="12.75">
      <c r="B116" s="115" t="s">
        <v>218</v>
      </c>
      <c r="C116" s="115"/>
      <c r="D116" s="115"/>
      <c r="E116" s="115"/>
      <c r="F116" s="115"/>
      <c r="G116" s="115"/>
      <c r="H116" s="113">
        <v>1</v>
      </c>
      <c r="I116" s="121">
        <f t="shared" si="7"/>
        <v>1</v>
      </c>
    </row>
    <row r="117" spans="2:9" ht="12.75">
      <c r="B117" s="115" t="s">
        <v>219</v>
      </c>
      <c r="C117" s="115"/>
      <c r="D117" s="115"/>
      <c r="E117" s="115"/>
      <c r="F117" s="115"/>
      <c r="G117" s="115"/>
      <c r="H117" s="113">
        <v>1</v>
      </c>
      <c r="I117" s="121">
        <f t="shared" si="7"/>
        <v>1</v>
      </c>
    </row>
    <row r="118" spans="2:9" ht="12.75">
      <c r="B118" s="143" t="s">
        <v>220</v>
      </c>
      <c r="C118" s="144"/>
      <c r="D118" s="144" t="s">
        <v>136</v>
      </c>
      <c r="E118" s="144" t="s">
        <v>144</v>
      </c>
      <c r="F118" s="144" t="s">
        <v>138</v>
      </c>
      <c r="G118" s="144" t="s">
        <v>145</v>
      </c>
      <c r="H118" s="145" t="s">
        <v>140</v>
      </c>
      <c r="I118" s="146">
        <f>AVERAGE(I119:I129)</f>
        <v>0.52272727272727271</v>
      </c>
    </row>
    <row r="119" spans="2:9" ht="12.75">
      <c r="B119" s="115" t="s">
        <v>221</v>
      </c>
      <c r="C119" s="115"/>
      <c r="D119" s="115"/>
      <c r="E119" s="115"/>
      <c r="F119" s="115"/>
      <c r="G119" s="115"/>
      <c r="H119" s="113">
        <v>1</v>
      </c>
      <c r="I119" s="121">
        <f t="shared" ref="I119:I129" si="8">SUMIF(D119:H119,1, D$27:H$27)</f>
        <v>1</v>
      </c>
    </row>
    <row r="120" spans="2:9" ht="12.75">
      <c r="B120" s="115" t="s">
        <v>222</v>
      </c>
      <c r="C120" s="115"/>
      <c r="D120" s="115">
        <v>1</v>
      </c>
      <c r="E120" s="115"/>
      <c r="F120" s="115"/>
      <c r="G120" s="115"/>
      <c r="H120" s="113"/>
      <c r="I120" s="121">
        <f t="shared" si="8"/>
        <v>0</v>
      </c>
    </row>
    <row r="121" spans="2:9" ht="12.75">
      <c r="B121" s="115" t="s">
        <v>223</v>
      </c>
      <c r="C121" s="115"/>
      <c r="D121" s="115">
        <v>1</v>
      </c>
      <c r="E121" s="115"/>
      <c r="F121" s="115"/>
      <c r="G121" s="115"/>
      <c r="H121" s="113"/>
      <c r="I121" s="121">
        <f t="shared" si="8"/>
        <v>0</v>
      </c>
    </row>
    <row r="122" spans="2:9" ht="12.75">
      <c r="B122" s="115" t="s">
        <v>224</v>
      </c>
      <c r="C122" s="115"/>
      <c r="D122" s="115">
        <v>1</v>
      </c>
      <c r="E122" s="115"/>
      <c r="F122" s="115"/>
      <c r="G122" s="115"/>
      <c r="H122" s="113"/>
      <c r="I122" s="121">
        <f t="shared" si="8"/>
        <v>0</v>
      </c>
    </row>
    <row r="123" spans="2:9" ht="12.75">
      <c r="B123" s="115" t="s">
        <v>225</v>
      </c>
      <c r="C123" s="115"/>
      <c r="D123" s="115">
        <v>1</v>
      </c>
      <c r="E123" s="115"/>
      <c r="F123" s="115"/>
      <c r="G123" s="115"/>
      <c r="H123" s="113"/>
      <c r="I123" s="121">
        <f t="shared" si="8"/>
        <v>0</v>
      </c>
    </row>
    <row r="124" spans="2:9" ht="12.75">
      <c r="B124" s="115" t="s">
        <v>226</v>
      </c>
      <c r="C124" s="115"/>
      <c r="D124" s="115"/>
      <c r="E124" s="115">
        <v>1</v>
      </c>
      <c r="F124" s="115"/>
      <c r="G124" s="115"/>
      <c r="H124" s="113"/>
      <c r="I124" s="121">
        <f t="shared" si="8"/>
        <v>0.25</v>
      </c>
    </row>
    <row r="125" spans="2:9" ht="12.75">
      <c r="B125" s="115" t="s">
        <v>227</v>
      </c>
      <c r="C125" s="115"/>
      <c r="D125" s="115"/>
      <c r="E125" s="115"/>
      <c r="F125" s="115"/>
      <c r="G125" s="115"/>
      <c r="H125" s="113">
        <v>1</v>
      </c>
      <c r="I125" s="121">
        <f t="shared" si="8"/>
        <v>1</v>
      </c>
    </row>
    <row r="126" spans="2:9" ht="12.75">
      <c r="B126" s="115" t="s">
        <v>228</v>
      </c>
      <c r="C126" s="115"/>
      <c r="D126" s="115"/>
      <c r="E126" s="115"/>
      <c r="F126" s="115"/>
      <c r="G126" s="115">
        <v>1</v>
      </c>
      <c r="H126" s="113"/>
      <c r="I126" s="121">
        <f t="shared" si="8"/>
        <v>0.75</v>
      </c>
    </row>
    <row r="127" spans="2:9" ht="12.75">
      <c r="B127" s="115" t="s">
        <v>229</v>
      </c>
      <c r="C127" s="115"/>
      <c r="D127" s="115"/>
      <c r="E127" s="115"/>
      <c r="F127" s="115"/>
      <c r="G127" s="115"/>
      <c r="H127" s="113">
        <v>1</v>
      </c>
      <c r="I127" s="121">
        <f t="shared" si="8"/>
        <v>1</v>
      </c>
    </row>
    <row r="128" spans="2:9" ht="12.75">
      <c r="B128" s="115" t="s">
        <v>230</v>
      </c>
      <c r="C128" s="115"/>
      <c r="D128" s="115"/>
      <c r="E128" s="115"/>
      <c r="F128" s="115"/>
      <c r="G128" s="115"/>
      <c r="H128" s="113">
        <v>1</v>
      </c>
      <c r="I128" s="121">
        <f t="shared" si="8"/>
        <v>1</v>
      </c>
    </row>
    <row r="129" spans="1:9" ht="12.75">
      <c r="B129" s="115" t="s">
        <v>231</v>
      </c>
      <c r="C129" s="115"/>
      <c r="D129" s="115"/>
      <c r="E129" s="115"/>
      <c r="F129" s="115"/>
      <c r="G129" s="115">
        <v>1</v>
      </c>
      <c r="H129" s="113"/>
      <c r="I129" s="121">
        <f t="shared" si="8"/>
        <v>0.75</v>
      </c>
    </row>
    <row r="130" spans="1:9" ht="12.75">
      <c r="A130" s="156"/>
      <c r="B130" s="165"/>
      <c r="C130" s="166"/>
      <c r="D130" s="166"/>
      <c r="E130" s="166"/>
      <c r="F130" s="166"/>
      <c r="G130" s="166"/>
      <c r="H130" s="167"/>
    </row>
    <row r="131" spans="1:9" ht="12.75">
      <c r="A131" s="156"/>
      <c r="B131" s="165" t="s">
        <v>232</v>
      </c>
      <c r="C131" s="166"/>
      <c r="D131" s="168" t="s">
        <v>136</v>
      </c>
      <c r="E131" s="168" t="s">
        <v>144</v>
      </c>
      <c r="F131" s="168" t="s">
        <v>138</v>
      </c>
      <c r="G131" s="168" t="s">
        <v>145</v>
      </c>
      <c r="H131" s="169" t="s">
        <v>140</v>
      </c>
      <c r="I131" s="146">
        <f>AVERAGE(I132)</f>
        <v>0.75</v>
      </c>
    </row>
    <row r="132" spans="1:9" ht="38.25">
      <c r="A132" s="156"/>
      <c r="B132" s="170" t="s">
        <v>233</v>
      </c>
      <c r="C132" s="171"/>
      <c r="D132" s="172"/>
      <c r="E132" s="172"/>
      <c r="F132" s="172"/>
      <c r="G132" s="172">
        <v>1</v>
      </c>
      <c r="H132" s="173"/>
      <c r="I132" s="121">
        <f t="shared" ref="I132" si="9">SUMIF(D132:H132,1, D$27:H$27)</f>
        <v>0.75</v>
      </c>
    </row>
    <row r="133" spans="1:9" ht="12.75">
      <c r="A133" s="156"/>
      <c r="B133" s="165"/>
      <c r="C133" s="166"/>
      <c r="D133" s="174"/>
      <c r="E133" s="174"/>
      <c r="F133" s="174"/>
      <c r="G133" s="174"/>
      <c r="H133" s="175"/>
    </row>
    <row r="134" spans="1:9" ht="12.75">
      <c r="A134" s="156"/>
      <c r="B134" s="165"/>
      <c r="C134" s="166"/>
      <c r="D134" s="166"/>
      <c r="E134" s="166"/>
      <c r="F134" s="166"/>
      <c r="G134" s="166"/>
      <c r="H134" s="167"/>
    </row>
    <row r="135" spans="1:9" ht="12.75">
      <c r="A135" s="156"/>
      <c r="B135" s="165"/>
      <c r="C135" s="166"/>
      <c r="D135" s="166"/>
      <c r="E135" s="166"/>
      <c r="F135" s="166"/>
      <c r="G135" s="166"/>
      <c r="H135" s="167"/>
    </row>
    <row r="136" spans="1:9" ht="12.75">
      <c r="A136" s="156"/>
      <c r="B136" s="165"/>
      <c r="C136" s="166"/>
      <c r="D136" s="166"/>
      <c r="E136" s="166"/>
      <c r="F136" s="166"/>
      <c r="G136" s="166"/>
      <c r="H136" s="167"/>
    </row>
    <row r="137" spans="1:9" ht="12.75">
      <c r="A137" s="156"/>
      <c r="B137" s="165"/>
      <c r="C137" s="166"/>
      <c r="D137" s="166"/>
      <c r="E137" s="166"/>
      <c r="F137" s="166"/>
      <c r="G137" s="166"/>
      <c r="H137" s="167"/>
    </row>
    <row r="138" spans="1:9" ht="12.75">
      <c r="A138" s="176"/>
      <c r="B138" s="177" t="s">
        <v>234</v>
      </c>
      <c r="C138" s="178"/>
      <c r="D138" s="178"/>
      <c r="E138" s="178"/>
      <c r="F138" s="178"/>
      <c r="G138" s="178"/>
      <c r="H138" s="179"/>
    </row>
    <row r="139" spans="1:9" ht="12.75">
      <c r="B139" s="97" t="s">
        <v>235</v>
      </c>
      <c r="C139" s="115"/>
      <c r="D139" s="115"/>
      <c r="E139" s="115"/>
      <c r="F139" s="115"/>
      <c r="G139" s="115"/>
      <c r="H139" s="113"/>
      <c r="I139" s="180"/>
    </row>
    <row r="140" spans="1:9" ht="12.75">
      <c r="B140" s="97"/>
      <c r="C140" s="115"/>
      <c r="D140" s="115"/>
      <c r="E140" s="115"/>
      <c r="F140" s="115"/>
      <c r="G140" s="115"/>
      <c r="H140" s="113"/>
      <c r="I140" s="180"/>
    </row>
    <row r="141" spans="1:9" ht="15">
      <c r="B141" s="181" t="s">
        <v>236</v>
      </c>
      <c r="C141" s="115"/>
      <c r="D141" s="115"/>
      <c r="E141" s="115"/>
      <c r="F141" s="115"/>
      <c r="G141" s="115"/>
      <c r="H141" s="113"/>
      <c r="I141" s="180"/>
    </row>
    <row r="142" spans="1:9" ht="12.75">
      <c r="B142" s="97" t="s">
        <v>237</v>
      </c>
      <c r="C142" s="115"/>
      <c r="D142" s="115"/>
      <c r="E142" s="115"/>
      <c r="F142" s="115"/>
      <c r="G142" s="115"/>
      <c r="H142" s="113"/>
      <c r="I142" s="180"/>
    </row>
    <row r="143" spans="1:9" ht="12.75">
      <c r="B143" s="97" t="s">
        <v>238</v>
      </c>
      <c r="C143" s="115"/>
      <c r="D143" s="115"/>
      <c r="E143" s="115"/>
      <c r="F143" s="115"/>
      <c r="G143" s="115"/>
      <c r="H143" s="113"/>
      <c r="I143" s="180"/>
    </row>
    <row r="144" spans="1:9" ht="12.75">
      <c r="B144" s="115" t="s">
        <v>239</v>
      </c>
      <c r="C144" s="115"/>
      <c r="D144" s="115" t="s">
        <v>240</v>
      </c>
      <c r="E144" s="115"/>
      <c r="F144" s="115"/>
      <c r="G144" s="115"/>
      <c r="H144" s="113"/>
      <c r="I144" s="121">
        <f>SUMIF(D138:H138,1, D$27:H$27)</f>
        <v>0</v>
      </c>
    </row>
    <row r="145" spans="2:9" ht="12.75">
      <c r="B145" s="115" t="s">
        <v>241</v>
      </c>
      <c r="C145" s="115"/>
      <c r="D145" s="115" t="s">
        <v>240</v>
      </c>
      <c r="E145" s="115"/>
      <c r="F145" s="115"/>
      <c r="G145" s="115"/>
      <c r="H145" s="113"/>
      <c r="I145" s="121">
        <f t="shared" ref="I145:I147" si="10">SUMIF(D144:H144,1, D$27:H$27)</f>
        <v>0</v>
      </c>
    </row>
    <row r="146" spans="2:9" ht="12.75">
      <c r="B146" s="115" t="s">
        <v>242</v>
      </c>
      <c r="C146" s="115"/>
      <c r="D146" s="115" t="s">
        <v>240</v>
      </c>
      <c r="E146" s="115"/>
      <c r="F146" s="115"/>
      <c r="G146" s="115"/>
      <c r="H146" s="113"/>
      <c r="I146" s="121">
        <f t="shared" si="10"/>
        <v>0</v>
      </c>
    </row>
    <row r="147" spans="2:9" ht="12.75">
      <c r="B147" s="115" t="s">
        <v>243</v>
      </c>
      <c r="C147" s="115"/>
      <c r="D147" s="115" t="s">
        <v>240</v>
      </c>
      <c r="E147" s="115"/>
      <c r="F147" s="115"/>
      <c r="G147" s="115"/>
      <c r="H147" s="113"/>
      <c r="I147" s="121">
        <f t="shared" si="10"/>
        <v>0</v>
      </c>
    </row>
    <row r="148" spans="2:9" ht="12.75">
      <c r="B148" s="115" t="s">
        <v>244</v>
      </c>
      <c r="C148" s="115"/>
      <c r="D148" s="115" t="s">
        <v>240</v>
      </c>
      <c r="E148" s="115"/>
      <c r="F148" s="115"/>
      <c r="G148" s="115"/>
      <c r="H148" s="113"/>
      <c r="I148" s="130"/>
    </row>
    <row r="149" spans="2:9" ht="12.75">
      <c r="B149" s="115" t="s">
        <v>245</v>
      </c>
      <c r="C149" s="115"/>
      <c r="D149" s="115"/>
      <c r="E149" s="115"/>
      <c r="F149" s="115"/>
      <c r="G149" s="115"/>
      <c r="H149" s="113"/>
      <c r="I149" s="130"/>
    </row>
    <row r="150" spans="2:9" ht="12.75">
      <c r="B150" s="115" t="s">
        <v>246</v>
      </c>
      <c r="C150" s="115"/>
      <c r="D150" s="115"/>
      <c r="E150" s="115"/>
      <c r="F150" s="115"/>
      <c r="G150" s="115"/>
      <c r="H150" s="113"/>
      <c r="I150" s="130"/>
    </row>
    <row r="151" spans="2:9" ht="12.75">
      <c r="B151" s="115" t="s">
        <v>247</v>
      </c>
      <c r="C151" s="115"/>
      <c r="D151" s="115"/>
      <c r="E151" s="115"/>
      <c r="F151" s="115"/>
      <c r="G151" s="115"/>
      <c r="H151" s="113"/>
      <c r="I151" s="130"/>
    </row>
    <row r="152" spans="2:9" ht="12.75">
      <c r="B152" s="115"/>
      <c r="C152" s="115"/>
      <c r="D152" s="115"/>
      <c r="E152" s="115"/>
      <c r="F152" s="115"/>
      <c r="G152" s="115"/>
      <c r="H152" s="113"/>
      <c r="I152" s="130"/>
    </row>
    <row r="153" spans="2:9" ht="12.75">
      <c r="B153" s="115"/>
      <c r="C153" s="115"/>
      <c r="D153" s="115"/>
      <c r="E153" s="115"/>
      <c r="F153" s="115"/>
      <c r="G153" s="115"/>
      <c r="H153" s="113"/>
      <c r="I153" s="130"/>
    </row>
    <row r="154" spans="2:9" ht="12.75">
      <c r="B154" s="116" t="s">
        <v>248</v>
      </c>
      <c r="C154" s="115"/>
      <c r="D154" s="115"/>
      <c r="E154" s="115"/>
      <c r="F154" s="115"/>
      <c r="G154" s="115"/>
      <c r="H154" s="113"/>
      <c r="I154" s="130"/>
    </row>
    <row r="155" spans="2:9" ht="12.75">
      <c r="B155" s="115" t="s">
        <v>249</v>
      </c>
      <c r="C155" s="115"/>
      <c r="D155" s="115"/>
      <c r="E155" s="115"/>
      <c r="F155" s="115"/>
      <c r="G155" s="115"/>
      <c r="H155" s="113"/>
      <c r="I155" s="130"/>
    </row>
    <row r="156" spans="2:9" ht="12.75">
      <c r="B156" s="115" t="s">
        <v>250</v>
      </c>
      <c r="C156" s="115"/>
      <c r="D156" s="115"/>
      <c r="E156" s="115"/>
      <c r="F156" s="115"/>
      <c r="G156" s="115"/>
      <c r="H156" s="113"/>
      <c r="I156" s="130"/>
    </row>
    <row r="157" spans="2:9" ht="12.75">
      <c r="B157" s="115" t="s">
        <v>251</v>
      </c>
      <c r="C157" s="115"/>
      <c r="D157" s="115"/>
      <c r="E157" s="115"/>
      <c r="F157" s="115"/>
      <c r="G157" s="115"/>
      <c r="H157" s="113"/>
      <c r="I157" s="130"/>
    </row>
    <row r="158" spans="2:9" ht="12.75">
      <c r="B158" s="115" t="s">
        <v>252</v>
      </c>
      <c r="C158" s="115"/>
      <c r="D158" s="115"/>
      <c r="E158" s="115"/>
      <c r="F158" s="115"/>
      <c r="G158" s="115"/>
      <c r="H158" s="113"/>
      <c r="I158" s="130"/>
    </row>
    <row r="159" spans="2:9" ht="12.75">
      <c r="B159" s="115" t="s">
        <v>253</v>
      </c>
      <c r="C159" s="115"/>
      <c r="D159" s="115"/>
      <c r="E159" s="115"/>
      <c r="F159" s="115"/>
      <c r="G159" s="115"/>
      <c r="H159" s="113"/>
      <c r="I159" s="130"/>
    </row>
    <row r="160" spans="2:9" ht="12.75">
      <c r="B160" s="115"/>
      <c r="C160" s="115"/>
      <c r="D160" s="115"/>
      <c r="E160" s="115"/>
      <c r="F160" s="115"/>
      <c r="G160" s="115"/>
      <c r="H160" s="113"/>
      <c r="I160" s="130"/>
    </row>
    <row r="161" spans="2:9" ht="12.75">
      <c r="B161" s="182" t="s">
        <v>234</v>
      </c>
      <c r="C161" s="115"/>
      <c r="D161" s="115"/>
      <c r="E161" s="115"/>
      <c r="F161" s="115"/>
      <c r="G161" s="115"/>
      <c r="H161" s="113"/>
      <c r="I161" s="130"/>
    </row>
    <row r="162" spans="2:9" ht="12.75">
      <c r="B162" s="115" t="s">
        <v>254</v>
      </c>
      <c r="C162" s="115"/>
      <c r="D162" s="115"/>
      <c r="E162" s="115"/>
      <c r="F162" s="115"/>
      <c r="G162" s="115"/>
      <c r="H162" s="113"/>
      <c r="I162" s="130"/>
    </row>
    <row r="163" spans="2:9" ht="12.75">
      <c r="B163" s="115" t="s">
        <v>255</v>
      </c>
      <c r="C163" s="115" t="s">
        <v>256</v>
      </c>
      <c r="D163" s="115"/>
      <c r="E163" s="115"/>
      <c r="F163" s="115"/>
      <c r="G163" s="115"/>
      <c r="H163" s="113"/>
      <c r="I163" s="130"/>
    </row>
    <row r="164" spans="2:9" ht="12.75">
      <c r="B164" s="115"/>
      <c r="C164" s="115"/>
      <c r="D164" s="115"/>
      <c r="E164" s="115"/>
      <c r="F164" s="115"/>
      <c r="G164" s="115"/>
      <c r="H164" s="113"/>
      <c r="I164" s="130"/>
    </row>
    <row r="165" spans="2:9" ht="12.75">
      <c r="B165" s="115" t="s">
        <v>257</v>
      </c>
      <c r="C165" s="115"/>
      <c r="D165" s="115"/>
      <c r="E165" s="115"/>
      <c r="F165" s="115"/>
      <c r="G165" s="115"/>
      <c r="H165" s="113"/>
      <c r="I165" s="130"/>
    </row>
    <row r="166" spans="2:9" ht="12.75">
      <c r="B166" s="115" t="s">
        <v>258</v>
      </c>
      <c r="C166" s="115"/>
      <c r="D166" s="115"/>
      <c r="E166" s="115"/>
      <c r="F166" s="115"/>
      <c r="G166" s="115"/>
      <c r="H166" s="113"/>
      <c r="I166" s="130"/>
    </row>
    <row r="167" spans="2:9" ht="12.75">
      <c r="B167" s="115" t="s">
        <v>259</v>
      </c>
      <c r="C167" s="115"/>
      <c r="D167" s="115"/>
      <c r="E167" s="115"/>
      <c r="F167" s="115"/>
      <c r="G167" s="115"/>
      <c r="H167" s="113"/>
      <c r="I167" s="130"/>
    </row>
    <row r="168" spans="2:9" ht="12.75">
      <c r="B168" s="115" t="s">
        <v>260</v>
      </c>
      <c r="C168" s="115"/>
      <c r="D168" s="115"/>
      <c r="E168" s="115"/>
      <c r="F168" s="115"/>
      <c r="G168" s="115"/>
      <c r="H168" s="113"/>
      <c r="I168" s="130"/>
    </row>
    <row r="169" spans="2:9" ht="12.75">
      <c r="B169" s="115" t="s">
        <v>261</v>
      </c>
      <c r="C169" s="115"/>
      <c r="D169" s="115"/>
      <c r="E169" s="115"/>
      <c r="F169" s="115"/>
      <c r="G169" s="115"/>
      <c r="H169" s="113"/>
      <c r="I169" s="130"/>
    </row>
    <row r="170" spans="2:9" ht="12.75">
      <c r="B170" s="115" t="s">
        <v>262</v>
      </c>
      <c r="C170" s="115"/>
      <c r="D170" s="115"/>
      <c r="E170" s="115"/>
      <c r="F170" s="115"/>
      <c r="G170" s="115"/>
      <c r="H170" s="113"/>
      <c r="I170" s="130"/>
    </row>
    <row r="171" spans="2:9" ht="12.75">
      <c r="B171" s="115"/>
      <c r="C171" s="115"/>
      <c r="D171" s="115"/>
      <c r="E171" s="115"/>
      <c r="F171" s="115"/>
      <c r="G171" s="115"/>
      <c r="H171" s="113"/>
      <c r="I171" s="130"/>
    </row>
    <row r="172" spans="2:9" ht="12.75">
      <c r="B172" s="115" t="s">
        <v>263</v>
      </c>
      <c r="C172" s="115"/>
      <c r="D172" s="115"/>
      <c r="E172" s="115"/>
      <c r="F172" s="115"/>
      <c r="G172" s="115"/>
      <c r="H172" s="113"/>
      <c r="I172" s="130"/>
    </row>
    <row r="173" spans="2:9" ht="12.75">
      <c r="B173" s="115" t="s">
        <v>264</v>
      </c>
      <c r="C173" s="115"/>
      <c r="D173" s="115"/>
      <c r="E173" s="115"/>
      <c r="F173" s="115"/>
      <c r="G173" s="115"/>
      <c r="H173" s="113"/>
      <c r="I173" s="130"/>
    </row>
    <row r="174" spans="2:9" ht="12.75">
      <c r="B174" s="115" t="s">
        <v>265</v>
      </c>
      <c r="C174" s="115"/>
      <c r="D174" s="115"/>
      <c r="E174" s="115"/>
      <c r="F174" s="115"/>
      <c r="G174" s="115"/>
      <c r="H174" s="113"/>
      <c r="I174" s="130"/>
    </row>
    <row r="175" spans="2:9" ht="12.75">
      <c r="B175" s="115" t="s">
        <v>266</v>
      </c>
      <c r="C175" s="115"/>
      <c r="D175" s="115"/>
      <c r="E175" s="115"/>
      <c r="F175" s="115"/>
      <c r="G175" s="115"/>
      <c r="H175" s="113"/>
      <c r="I175" s="130"/>
    </row>
    <row r="176" spans="2:9" ht="12.75">
      <c r="B176" s="115" t="s">
        <v>267</v>
      </c>
      <c r="C176" s="115"/>
      <c r="D176" s="115"/>
      <c r="E176" s="115"/>
      <c r="F176" s="115"/>
      <c r="G176" s="115"/>
      <c r="H176" s="113"/>
      <c r="I176" s="130"/>
    </row>
    <row r="177" spans="1:9" ht="12.75">
      <c r="B177" s="115"/>
      <c r="C177" s="115"/>
      <c r="D177" s="115"/>
      <c r="E177" s="115"/>
      <c r="F177" s="115"/>
      <c r="G177" s="115"/>
      <c r="H177" s="113"/>
      <c r="I177" s="130"/>
    </row>
    <row r="178" spans="1:9" ht="12.75">
      <c r="B178" s="115" t="s">
        <v>268</v>
      </c>
      <c r="C178" s="115"/>
      <c r="D178" s="115"/>
      <c r="E178" s="115"/>
      <c r="F178" s="115"/>
      <c r="G178" s="115"/>
      <c r="H178" s="113"/>
      <c r="I178" s="130"/>
    </row>
    <row r="179" spans="1:9" ht="12.75">
      <c r="B179" s="115"/>
      <c r="C179" s="115"/>
      <c r="D179" s="115"/>
      <c r="E179" s="115"/>
      <c r="F179" s="115"/>
      <c r="G179" s="115"/>
      <c r="H179" s="113"/>
      <c r="I179" s="130"/>
    </row>
    <row r="180" spans="1:9" ht="12.75">
      <c r="A180" s="89" t="s">
        <v>269</v>
      </c>
      <c r="B180" s="89" t="s">
        <v>263</v>
      </c>
    </row>
    <row r="181" spans="1:9" ht="12.75">
      <c r="B181" s="89" t="s">
        <v>264</v>
      </c>
    </row>
    <row r="182" spans="1:9" ht="12.75">
      <c r="B182" s="89" t="s">
        <v>265</v>
      </c>
    </row>
    <row r="183" spans="1:9" ht="12.75">
      <c r="B183" s="89" t="s">
        <v>266</v>
      </c>
    </row>
    <row r="184" spans="1:9" ht="12.75">
      <c r="B184" s="89" t="s">
        <v>267</v>
      </c>
    </row>
    <row r="186" spans="1:9" ht="15.75" customHeight="1" thickBot="1"/>
    <row r="187" spans="1:9" ht="13.5" thickBot="1">
      <c r="B187" s="183" t="s">
        <v>270</v>
      </c>
      <c r="C187" s="184" t="s">
        <v>271</v>
      </c>
    </row>
    <row r="188" spans="1:9" ht="12.75">
      <c r="B188" s="185" t="s">
        <v>272</v>
      </c>
      <c r="C188" s="220">
        <f>-I42</f>
        <v>0</v>
      </c>
    </row>
    <row r="189" spans="1:9" ht="26.25" thickBot="1">
      <c r="B189" s="186" t="s">
        <v>273</v>
      </c>
      <c r="C189" s="221"/>
    </row>
    <row r="190" spans="1:9" ht="26.25" thickBot="1">
      <c r="B190" s="186" t="s">
        <v>274</v>
      </c>
      <c r="C190" s="187">
        <f>I45</f>
        <v>0.6</v>
      </c>
    </row>
    <row r="191" spans="1:9" ht="26.25" thickBot="1">
      <c r="B191" s="186" t="s">
        <v>275</v>
      </c>
      <c r="C191" s="187">
        <f>I52</f>
        <v>0.55000000000000004</v>
      </c>
    </row>
    <row r="192" spans="1:9" ht="26.25" thickBot="1">
      <c r="B192" s="186" t="s">
        <v>276</v>
      </c>
      <c r="C192" s="187">
        <f>I59</f>
        <v>0.71875</v>
      </c>
    </row>
    <row r="193" spans="2:3" ht="26.25" thickBot="1">
      <c r="B193" s="186" t="s">
        <v>277</v>
      </c>
      <c r="C193" s="187">
        <f>I70</f>
        <v>0.75</v>
      </c>
    </row>
    <row r="194" spans="2:3" ht="39" thickBot="1">
      <c r="B194" s="186" t="s">
        <v>278</v>
      </c>
      <c r="C194" s="187">
        <f>I80</f>
        <v>1</v>
      </c>
    </row>
    <row r="195" spans="2:3" ht="64.5" thickBot="1">
      <c r="B195" s="188" t="s">
        <v>279</v>
      </c>
      <c r="C195" s="187">
        <f>I91</f>
        <v>0.75</v>
      </c>
    </row>
    <row r="196" spans="2:3" ht="64.5" thickBot="1">
      <c r="B196" s="188" t="s">
        <v>280</v>
      </c>
      <c r="C196" s="187">
        <f>I100</f>
        <v>0.97222222222222221</v>
      </c>
    </row>
    <row r="197" spans="2:3" ht="77.25" thickBot="1">
      <c r="B197" s="188" t="s">
        <v>281</v>
      </c>
      <c r="C197" s="187">
        <f>I111</f>
        <v>1</v>
      </c>
    </row>
    <row r="198" spans="2:3" ht="30" customHeight="1" thickBot="1">
      <c r="B198" s="189" t="s">
        <v>282</v>
      </c>
      <c r="C198" s="187">
        <f>I118</f>
        <v>0.52272727272727271</v>
      </c>
    </row>
    <row r="199" spans="2:3" ht="42.75" customHeight="1" thickBot="1">
      <c r="B199" s="189" t="s">
        <v>283</v>
      </c>
      <c r="C199" s="187">
        <f>I131</f>
        <v>0.75</v>
      </c>
    </row>
  </sheetData>
  <mergeCells count="6">
    <mergeCell ref="C188:C189"/>
    <mergeCell ref="B14:G14"/>
    <mergeCell ref="B15:G15"/>
    <mergeCell ref="B17:G17"/>
    <mergeCell ref="B19:H19"/>
    <mergeCell ref="C68:H68"/>
  </mergeCells>
  <conditionalFormatting sqref="I30:I40">
    <cfRule type="colorScale" priority="2">
      <colorScale>
        <cfvo type="formula" val="0"/>
        <cfvo type="formula" val="0.5"/>
        <cfvo type="formula" val="1"/>
        <color rgb="FFFF0000"/>
        <color rgb="FFFFFF00"/>
        <color rgb="FF00FF00"/>
      </colorScale>
    </cfRule>
  </conditionalFormatting>
  <conditionalFormatting sqref="I44:I45 I42 I52 I59 I70 I80 I91 I100 I111 I118">
    <cfRule type="colorScale" priority="4">
      <colorScale>
        <cfvo type="min"/>
        <cfvo type="formula" val="0.5"/>
        <cfvo type="max"/>
        <color rgb="FFFF0000"/>
        <color rgb="FFFFD666"/>
        <color rgb="FF00FF00"/>
      </colorScale>
    </cfRule>
  </conditionalFormatting>
  <conditionalFormatting sqref="I131">
    <cfRule type="colorScale" priority="1">
      <colorScale>
        <cfvo type="min"/>
        <cfvo type="formula" val="0.5"/>
        <cfvo type="max"/>
        <color rgb="FFFF0000"/>
        <color rgb="FFFFD666"/>
        <color rgb="FF00FF00"/>
      </colorScale>
    </cfRule>
  </conditionalFormatting>
  <conditionalFormatting sqref="K7 E7:E8 A7:D9 F7:J9 L7:Z9">
    <cfRule type="notContainsBlanks" dxfId="0" priority="3">
      <formula>LEN(TRIM(A7))&gt;0</formula>
    </cfRule>
  </conditionalFormatting>
  <printOptions horizontalCentered="1" gridLines="1"/>
  <pageMargins left="0.7" right="0.7" top="0.75" bottom="0.75" header="0" footer="0"/>
  <pageSetup paperSize="9" fitToHeight="0" pageOrder="overThenDown" orientation="portrait"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9515-2F19-4CA6-B1AB-DA0A7EC8A84F}">
  <sheetPr>
    <pageSetUpPr fitToPage="1"/>
  </sheetPr>
  <dimension ref="A1:O1005"/>
  <sheetViews>
    <sheetView showGridLines="0" topLeftCell="A33" workbookViewId="0">
      <selection activeCell="J16" sqref="J16:O16"/>
    </sheetView>
  </sheetViews>
  <sheetFormatPr defaultColWidth="14.42578125" defaultRowHeight="15.75" customHeight="1"/>
  <cols>
    <col min="1" max="1" width="27" style="89" customWidth="1"/>
    <col min="2" max="2" width="3" style="89" customWidth="1"/>
    <col min="3" max="3" width="1.28515625" style="89" customWidth="1"/>
    <col min="4" max="4" width="20.140625" style="89" customWidth="1"/>
    <col min="5" max="5" width="3.42578125" style="89" customWidth="1"/>
    <col min="6" max="6" width="16.85546875" style="89" customWidth="1"/>
    <col min="7" max="7" width="2.7109375" style="89" customWidth="1"/>
    <col min="8" max="8" width="1" style="89" customWidth="1"/>
    <col min="9" max="9" width="1.42578125" style="89" customWidth="1"/>
    <col min="10" max="10" width="16.85546875" style="89" customWidth="1"/>
    <col min="11" max="11" width="40.140625" style="89" customWidth="1"/>
    <col min="12" max="13" width="13.5703125" style="89" customWidth="1"/>
    <col min="14" max="14" width="12.28515625" style="89" customWidth="1"/>
    <col min="15" max="15" width="13" style="89" customWidth="1"/>
    <col min="16" max="26" width="8.7109375" style="89" customWidth="1"/>
    <col min="27" max="16384" width="14.42578125" style="89"/>
  </cols>
  <sheetData>
    <row r="1" spans="1:15" ht="32.25" customHeight="1">
      <c r="A1" s="190" t="s">
        <v>0</v>
      </c>
      <c r="D1" s="230" t="s">
        <v>108</v>
      </c>
      <c r="E1" s="231"/>
      <c r="F1" s="231"/>
      <c r="G1" s="231"/>
      <c r="H1" s="231"/>
      <c r="I1" s="231"/>
      <c r="J1" s="231"/>
      <c r="K1" s="231"/>
      <c r="L1" s="231"/>
      <c r="M1" s="231"/>
    </row>
    <row r="2" spans="1:15" ht="15.75" customHeight="1">
      <c r="D2" s="191" t="s">
        <v>109</v>
      </c>
      <c r="E2" s="191"/>
      <c r="F2" s="191"/>
      <c r="G2" s="191"/>
      <c r="H2" s="191"/>
      <c r="I2" s="191"/>
      <c r="J2" s="191"/>
      <c r="K2" s="191"/>
      <c r="L2" s="191"/>
      <c r="M2" s="191"/>
    </row>
    <row r="4" spans="1:15" ht="25.5" customHeight="1" thickBot="1">
      <c r="A4" s="232" t="s">
        <v>104</v>
      </c>
      <c r="B4" s="233"/>
      <c r="C4" s="233"/>
      <c r="D4" s="233"/>
      <c r="E4" s="233"/>
      <c r="F4" s="233"/>
      <c r="G4" s="234"/>
      <c r="J4" s="235" t="s">
        <v>115</v>
      </c>
      <c r="K4" s="236"/>
      <c r="L4" s="236"/>
      <c r="M4" s="236"/>
      <c r="N4" s="236"/>
      <c r="O4" s="237"/>
    </row>
    <row r="5" spans="1:15" ht="15" thickTop="1">
      <c r="A5" s="192"/>
      <c r="B5" s="238"/>
      <c r="C5" s="239"/>
      <c r="D5" s="239"/>
      <c r="E5" s="239"/>
      <c r="F5" s="239"/>
      <c r="G5" s="240"/>
      <c r="J5" s="241" t="s">
        <v>1</v>
      </c>
      <c r="K5" s="242"/>
      <c r="L5" s="241"/>
      <c r="M5" s="242"/>
      <c r="N5" s="241"/>
      <c r="O5" s="242"/>
    </row>
    <row r="6" spans="1:15" ht="14.25">
      <c r="A6" s="243" t="s">
        <v>284</v>
      </c>
      <c r="B6" s="244"/>
      <c r="C6" s="244"/>
      <c r="D6" s="244"/>
      <c r="E6" s="244"/>
      <c r="F6" s="244"/>
      <c r="G6" s="245"/>
      <c r="J6" s="246" t="s">
        <v>111</v>
      </c>
      <c r="K6" s="247"/>
      <c r="L6" s="241"/>
      <c r="M6" s="242"/>
      <c r="N6" s="241"/>
      <c r="O6" s="242"/>
    </row>
    <row r="7" spans="1:15" ht="14.25">
      <c r="A7" s="195"/>
      <c r="B7" s="248"/>
      <c r="C7" s="249"/>
      <c r="D7" s="249"/>
      <c r="E7" s="249"/>
      <c r="F7" s="249"/>
      <c r="G7" s="250"/>
      <c r="J7" s="246" t="s">
        <v>112</v>
      </c>
      <c r="K7" s="247"/>
      <c r="L7" s="241"/>
      <c r="M7" s="242"/>
      <c r="N7" s="241"/>
      <c r="O7" s="242"/>
    </row>
    <row r="8" spans="1:15" ht="14.25">
      <c r="A8" s="198"/>
      <c r="G8" s="199"/>
      <c r="J8" s="246" t="s">
        <v>113</v>
      </c>
      <c r="K8" s="247"/>
      <c r="L8" s="241"/>
      <c r="M8" s="242"/>
      <c r="N8" s="241"/>
      <c r="O8" s="242"/>
    </row>
    <row r="9" spans="1:15" ht="15" thickBot="1">
      <c r="A9" s="200"/>
      <c r="B9" s="201"/>
      <c r="C9" s="201"/>
      <c r="D9" s="201"/>
      <c r="E9" s="201"/>
      <c r="F9" s="201"/>
      <c r="G9" s="202"/>
      <c r="J9" s="246" t="s">
        <v>114</v>
      </c>
      <c r="K9" s="247"/>
      <c r="L9" s="241"/>
      <c r="M9" s="242"/>
      <c r="N9" s="241"/>
      <c r="O9" s="242"/>
    </row>
    <row r="10" spans="1:15" ht="15" thickTop="1">
      <c r="J10" s="241"/>
      <c r="K10" s="241"/>
      <c r="L10" s="241"/>
      <c r="M10" s="241"/>
      <c r="N10" s="241"/>
      <c r="O10" s="241"/>
    </row>
    <row r="11" spans="1:15" ht="18.75" thickBot="1">
      <c r="A11" s="251" t="s">
        <v>105</v>
      </c>
      <c r="B11" s="249"/>
      <c r="C11" s="249"/>
      <c r="D11" s="249"/>
      <c r="E11" s="249"/>
      <c r="F11" s="249"/>
      <c r="G11" s="252"/>
      <c r="J11" s="253"/>
      <c r="K11" s="242"/>
      <c r="L11" s="242"/>
      <c r="M11" s="242"/>
      <c r="N11" s="242"/>
      <c r="O11" s="242"/>
    </row>
    <row r="12" spans="1:15" ht="15" thickTop="1">
      <c r="A12" s="203"/>
      <c r="B12" s="193"/>
      <c r="C12" s="193"/>
      <c r="D12" s="193"/>
      <c r="E12" s="193"/>
      <c r="F12" s="193"/>
      <c r="G12" s="194"/>
      <c r="J12" s="172"/>
      <c r="K12" s="172"/>
      <c r="L12" s="172"/>
      <c r="M12" s="172"/>
      <c r="N12" s="172"/>
      <c r="O12" s="172"/>
    </row>
    <row r="13" spans="1:15" ht="14.25">
      <c r="A13" s="204" t="s">
        <v>285</v>
      </c>
      <c r="G13" s="197"/>
      <c r="J13" s="241"/>
      <c r="K13" s="242"/>
      <c r="L13" s="241"/>
      <c r="M13" s="241"/>
      <c r="N13" s="241"/>
      <c r="O13" s="241"/>
    </row>
    <row r="14" spans="1:15" ht="14.25">
      <c r="A14" s="205" t="s">
        <v>286</v>
      </c>
      <c r="B14" s="206"/>
      <c r="C14" s="206"/>
      <c r="D14" s="206"/>
      <c r="E14" s="206"/>
      <c r="F14" s="206"/>
      <c r="G14" s="207"/>
      <c r="J14" s="241"/>
      <c r="K14" s="242"/>
      <c r="L14" s="241"/>
      <c r="M14" s="241"/>
      <c r="N14" s="241"/>
      <c r="O14" s="241"/>
    </row>
    <row r="15" spans="1:15" ht="16.5" customHeight="1">
      <c r="A15" s="204" t="s">
        <v>287</v>
      </c>
      <c r="G15" s="197"/>
      <c r="J15" s="248"/>
      <c r="K15" s="249"/>
      <c r="L15" s="248"/>
      <c r="M15" s="248"/>
      <c r="N15" s="248"/>
      <c r="O15" s="248"/>
    </row>
    <row r="16" spans="1:15" ht="16.5" customHeight="1">
      <c r="A16" s="204"/>
      <c r="G16" s="197"/>
      <c r="J16" s="256" t="s">
        <v>117</v>
      </c>
      <c r="K16" s="257"/>
      <c r="L16" s="257"/>
      <c r="M16" s="257"/>
      <c r="N16" s="257"/>
      <c r="O16" s="258"/>
    </row>
    <row r="17" spans="1:15" ht="16.5" customHeight="1">
      <c r="A17" s="204"/>
      <c r="G17" s="197"/>
      <c r="J17" s="259" t="s">
        <v>3</v>
      </c>
      <c r="K17" s="229"/>
      <c r="L17" s="209" t="s">
        <v>4</v>
      </c>
      <c r="M17" s="209" t="s">
        <v>5</v>
      </c>
      <c r="N17" s="209" t="s">
        <v>6</v>
      </c>
      <c r="O17" s="209" t="s">
        <v>7</v>
      </c>
    </row>
    <row r="18" spans="1:15" ht="16.5" customHeight="1">
      <c r="A18" s="204"/>
      <c r="G18" s="197"/>
      <c r="J18" s="259"/>
      <c r="K18" s="229"/>
      <c r="L18" s="209"/>
      <c r="M18" s="209"/>
      <c r="N18" s="209"/>
      <c r="O18" s="209"/>
    </row>
    <row r="19" spans="1:15" ht="16.5" customHeight="1">
      <c r="A19" s="204"/>
      <c r="G19" s="197"/>
      <c r="J19" s="254" t="s">
        <v>288</v>
      </c>
      <c r="K19" s="255"/>
      <c r="L19" s="209"/>
      <c r="M19" s="209"/>
      <c r="N19" s="209"/>
      <c r="O19" s="209"/>
    </row>
    <row r="20" spans="1:15" ht="16.5" customHeight="1">
      <c r="A20" s="204"/>
      <c r="G20" s="197"/>
      <c r="J20" s="254" t="s">
        <v>289</v>
      </c>
      <c r="K20" s="255"/>
      <c r="L20" s="209"/>
      <c r="M20" s="209"/>
      <c r="N20" s="209"/>
      <c r="O20" s="209"/>
    </row>
    <row r="21" spans="1:15" ht="16.5" customHeight="1">
      <c r="A21" s="210"/>
      <c r="B21" s="211"/>
      <c r="C21" s="211"/>
      <c r="D21" s="211"/>
      <c r="E21" s="211"/>
      <c r="F21" s="211"/>
      <c r="G21" s="212"/>
      <c r="J21" s="254" t="s">
        <v>290</v>
      </c>
      <c r="K21" s="255"/>
      <c r="L21" s="209"/>
      <c r="M21" s="209"/>
      <c r="N21" s="209"/>
      <c r="O21" s="209"/>
    </row>
    <row r="22" spans="1:15" ht="14.25">
      <c r="A22" s="213" t="s">
        <v>8</v>
      </c>
      <c r="B22" s="259"/>
      <c r="C22" s="229"/>
      <c r="D22" s="209" t="s">
        <v>9</v>
      </c>
      <c r="E22" s="260">
        <v>35000000</v>
      </c>
      <c r="F22" s="228"/>
      <c r="G22" s="261"/>
      <c r="J22" s="254" t="s">
        <v>291</v>
      </c>
      <c r="K22" s="255"/>
      <c r="L22" s="209"/>
      <c r="M22" s="209"/>
      <c r="N22" s="209"/>
      <c r="O22" s="209"/>
    </row>
    <row r="23" spans="1:15" ht="14.25">
      <c r="A23" s="215" t="s">
        <v>10</v>
      </c>
      <c r="B23" s="259"/>
      <c r="C23" s="229"/>
      <c r="D23" s="209" t="s">
        <v>9</v>
      </c>
      <c r="E23" s="259"/>
      <c r="F23" s="228"/>
      <c r="G23" s="261"/>
      <c r="J23" s="259"/>
      <c r="K23" s="229"/>
      <c r="L23" s="209"/>
      <c r="M23" s="209"/>
      <c r="N23" s="209"/>
      <c r="O23" s="209"/>
    </row>
    <row r="24" spans="1:15" ht="14.25">
      <c r="A24" s="215" t="s">
        <v>11</v>
      </c>
      <c r="B24" s="259"/>
      <c r="C24" s="229"/>
      <c r="D24" s="209" t="s">
        <v>9</v>
      </c>
      <c r="E24" s="259"/>
      <c r="F24" s="228"/>
      <c r="G24" s="261"/>
      <c r="J24" s="259"/>
      <c r="K24" s="229"/>
      <c r="L24" s="209"/>
      <c r="M24" s="209"/>
      <c r="N24" s="209"/>
      <c r="O24" s="209"/>
    </row>
    <row r="25" spans="1:15" ht="14.25">
      <c r="A25" s="215" t="s">
        <v>2</v>
      </c>
      <c r="B25" s="259"/>
      <c r="C25" s="229"/>
      <c r="D25" s="209" t="s">
        <v>9</v>
      </c>
      <c r="E25" s="259"/>
      <c r="F25" s="228"/>
      <c r="G25" s="261"/>
      <c r="J25" s="259"/>
      <c r="K25" s="229"/>
      <c r="L25" s="209"/>
      <c r="M25" s="209"/>
      <c r="N25" s="209"/>
      <c r="O25" s="209"/>
    </row>
    <row r="26" spans="1:15" ht="14.25">
      <c r="A26" s="215" t="s">
        <v>107</v>
      </c>
      <c r="B26" s="208"/>
      <c r="C26" s="138"/>
      <c r="D26" s="209" t="s">
        <v>9</v>
      </c>
      <c r="E26" s="208"/>
      <c r="F26" s="137"/>
      <c r="G26" s="214"/>
      <c r="J26" s="208"/>
      <c r="K26" s="138"/>
      <c r="L26" s="209"/>
      <c r="M26" s="209"/>
      <c r="N26" s="209"/>
      <c r="O26" s="209"/>
    </row>
    <row r="27" spans="1:15" thickBot="1">
      <c r="A27" s="216" t="s">
        <v>12</v>
      </c>
      <c r="B27" s="217"/>
      <c r="C27" s="217"/>
      <c r="D27" s="218" t="s">
        <v>13</v>
      </c>
      <c r="E27" s="268"/>
      <c r="F27" s="269"/>
      <c r="G27" s="270"/>
      <c r="J27" s="259"/>
      <c r="K27" s="229"/>
      <c r="L27" s="209"/>
      <c r="M27" s="209"/>
      <c r="N27" s="209"/>
      <c r="O27" s="209"/>
    </row>
    <row r="28" spans="1:15" ht="15" thickTop="1">
      <c r="B28" s="196"/>
      <c r="C28" s="196"/>
      <c r="J28" s="248"/>
      <c r="K28" s="223"/>
    </row>
    <row r="29" spans="1:15" ht="15.75" customHeight="1">
      <c r="A29" s="271" t="s">
        <v>106</v>
      </c>
      <c r="B29" s="228"/>
      <c r="C29" s="228"/>
      <c r="D29" s="228"/>
      <c r="E29" s="228"/>
      <c r="F29" s="228"/>
      <c r="G29" s="229"/>
      <c r="J29" s="272" t="s">
        <v>116</v>
      </c>
      <c r="K29" s="273"/>
      <c r="L29" s="273"/>
      <c r="M29" s="273"/>
      <c r="N29" s="273"/>
      <c r="O29" s="274"/>
    </row>
    <row r="30" spans="1:15" ht="14.25">
      <c r="A30" s="262"/>
      <c r="B30" s="263"/>
      <c r="C30" s="263"/>
      <c r="D30" s="263"/>
      <c r="E30" s="263"/>
      <c r="F30" s="263"/>
      <c r="G30" s="264"/>
      <c r="J30" s="209" t="s">
        <v>14</v>
      </c>
      <c r="K30" s="209"/>
      <c r="L30" s="259"/>
      <c r="M30" s="228"/>
      <c r="N30" s="228"/>
      <c r="O30" s="229"/>
    </row>
    <row r="31" spans="1:15" ht="14.25">
      <c r="A31" s="265"/>
      <c r="B31" s="266"/>
      <c r="C31" s="266"/>
      <c r="D31" s="266"/>
      <c r="E31" s="266"/>
      <c r="F31" s="266"/>
      <c r="G31" s="267"/>
      <c r="J31" s="209" t="s">
        <v>15</v>
      </c>
      <c r="K31" s="209"/>
      <c r="L31" s="259"/>
      <c r="M31" s="228"/>
      <c r="N31" s="228"/>
      <c r="O31" s="229"/>
    </row>
    <row r="32" spans="1:15" ht="18.75" thickBot="1">
      <c r="A32" s="281" t="s">
        <v>110</v>
      </c>
      <c r="B32" s="263"/>
      <c r="C32" s="263"/>
      <c r="D32" s="263"/>
      <c r="E32" s="263"/>
      <c r="F32" s="263"/>
      <c r="G32" s="264"/>
      <c r="J32" s="209" t="s">
        <v>16</v>
      </c>
      <c r="K32" s="209"/>
      <c r="L32" s="259"/>
      <c r="M32" s="228"/>
      <c r="N32" s="228"/>
      <c r="O32" s="229"/>
    </row>
    <row r="33" spans="1:15" ht="13.5" thickTop="1">
      <c r="A33" s="282"/>
      <c r="B33" s="283"/>
      <c r="C33" s="283"/>
      <c r="D33" s="283"/>
      <c r="E33" s="283"/>
      <c r="F33" s="283"/>
      <c r="G33" s="284"/>
      <c r="J33" s="286" t="s">
        <v>17</v>
      </c>
      <c r="K33" s="262"/>
      <c r="L33" s="263"/>
      <c r="M33" s="263"/>
      <c r="N33" s="263"/>
      <c r="O33" s="264"/>
    </row>
    <row r="34" spans="1:15" ht="12.75">
      <c r="A34" s="285"/>
      <c r="B34" s="276"/>
      <c r="C34" s="276"/>
      <c r="D34" s="276"/>
      <c r="E34" s="276"/>
      <c r="F34" s="276"/>
      <c r="G34" s="277"/>
      <c r="J34" s="287"/>
      <c r="K34" s="265"/>
      <c r="L34" s="266"/>
      <c r="M34" s="266"/>
      <c r="N34" s="266"/>
      <c r="O34" s="267"/>
    </row>
    <row r="35" spans="1:15" ht="14.25">
      <c r="A35" s="288"/>
      <c r="B35" s="276"/>
      <c r="C35" s="276"/>
      <c r="D35" s="276"/>
      <c r="E35" s="276"/>
      <c r="F35" s="276"/>
      <c r="G35" s="277"/>
      <c r="J35" s="289" t="s">
        <v>18</v>
      </c>
      <c r="K35" s="228"/>
      <c r="L35" s="228"/>
      <c r="M35" s="228"/>
      <c r="N35" s="228"/>
      <c r="O35" s="229"/>
    </row>
    <row r="36" spans="1:15" ht="12.75">
      <c r="A36" s="275"/>
      <c r="B36" s="276"/>
      <c r="C36" s="276"/>
      <c r="D36" s="276"/>
      <c r="E36" s="276"/>
      <c r="F36" s="276"/>
      <c r="G36" s="277"/>
      <c r="J36" s="262"/>
      <c r="K36" s="264"/>
      <c r="L36" s="262"/>
      <c r="M36" s="264"/>
      <c r="N36" s="262"/>
      <c r="O36" s="264"/>
    </row>
    <row r="37" spans="1:15" ht="13.5" thickBot="1">
      <c r="A37" s="278"/>
      <c r="B37" s="279"/>
      <c r="C37" s="279"/>
      <c r="D37" s="279"/>
      <c r="E37" s="279"/>
      <c r="F37" s="279"/>
      <c r="G37" s="280"/>
      <c r="J37" s="265"/>
      <c r="K37" s="267"/>
      <c r="L37" s="265"/>
      <c r="M37" s="267"/>
      <c r="N37" s="265"/>
      <c r="O37" s="267"/>
    </row>
    <row r="38" spans="1:15" ht="13.5" thickTop="1"/>
    <row r="39" spans="1:15" ht="12.75"/>
    <row r="40" spans="1:15" ht="12.75"/>
    <row r="41" spans="1:15" ht="12.75"/>
    <row r="42" spans="1:15" ht="12.75"/>
    <row r="43" spans="1:15" ht="12.75"/>
    <row r="44" spans="1:15" ht="12.75"/>
    <row r="45" spans="1:15" ht="12.75"/>
    <row r="46" spans="1:15" ht="12.75"/>
    <row r="47" spans="1:15" ht="12.75"/>
    <row r="48" spans="1:15" ht="12.75"/>
    <row r="49" spans="1:1" ht="12.75"/>
    <row r="50" spans="1:1">
      <c r="A50" s="219"/>
    </row>
    <row r="51" spans="1:1" ht="12.75"/>
    <row r="52" spans="1:1" ht="12.75"/>
    <row r="53" spans="1:1" ht="12.75"/>
    <row r="54" spans="1:1" ht="12.75"/>
    <row r="55" spans="1:1" ht="12.75"/>
    <row r="56" spans="1:1" ht="12.75"/>
    <row r="57" spans="1:1" ht="12.75"/>
    <row r="58" spans="1:1" ht="12.75"/>
    <row r="59" spans="1:1" ht="12.75"/>
    <row r="60" spans="1:1" ht="12.75"/>
    <row r="61" spans="1:1" ht="12.75"/>
    <row r="62" spans="1:1" ht="12.75"/>
    <row r="63" spans="1:1" ht="12.75"/>
    <row r="64" spans="1:1"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row r="980" ht="12.75"/>
    <row r="981" ht="12.75"/>
    <row r="982" ht="12.75"/>
    <row r="983" ht="12.75"/>
    <row r="984" ht="12.75"/>
    <row r="985" ht="12.75"/>
    <row r="986" ht="12.75"/>
    <row r="987" ht="12.75"/>
    <row r="988" ht="12.75"/>
    <row r="989" ht="12.75"/>
    <row r="990" ht="12.75"/>
    <row r="991" ht="12.75"/>
    <row r="992" ht="12.75"/>
    <row r="993" ht="12.75"/>
    <row r="994" ht="12.75"/>
    <row r="995" ht="12.75"/>
    <row r="996" ht="12.75"/>
    <row r="997" ht="12.75"/>
    <row r="998" ht="12.75"/>
    <row r="999" ht="12.75"/>
    <row r="1000" ht="12.75"/>
    <row r="1001" ht="12.75"/>
    <row r="1002" ht="12.75"/>
    <row r="1003" ht="12.75"/>
    <row r="1004" ht="12.75"/>
    <row r="1005" ht="12.75"/>
  </sheetData>
  <mergeCells count="72">
    <mergeCell ref="A36:G37"/>
    <mergeCell ref="J36:K37"/>
    <mergeCell ref="L36:M37"/>
    <mergeCell ref="N36:O37"/>
    <mergeCell ref="A32:G32"/>
    <mergeCell ref="L32:O32"/>
    <mergeCell ref="A33:G34"/>
    <mergeCell ref="J33:J34"/>
    <mergeCell ref="K33:O34"/>
    <mergeCell ref="A35:G35"/>
    <mergeCell ref="J35:O35"/>
    <mergeCell ref="A30:G31"/>
    <mergeCell ref="L30:O30"/>
    <mergeCell ref="L31:O31"/>
    <mergeCell ref="B24:C24"/>
    <mergeCell ref="E24:G24"/>
    <mergeCell ref="J24:K24"/>
    <mergeCell ref="B25:C25"/>
    <mergeCell ref="E25:G25"/>
    <mergeCell ref="J25:K25"/>
    <mergeCell ref="E27:G27"/>
    <mergeCell ref="J27:K27"/>
    <mergeCell ref="J28:K28"/>
    <mergeCell ref="A29:G29"/>
    <mergeCell ref="J29:O29"/>
    <mergeCell ref="B22:C22"/>
    <mergeCell ref="E22:G22"/>
    <mergeCell ref="J22:K22"/>
    <mergeCell ref="B23:C23"/>
    <mergeCell ref="E23:G23"/>
    <mergeCell ref="J23:K23"/>
    <mergeCell ref="A11:G11"/>
    <mergeCell ref="J11:O11"/>
    <mergeCell ref="J21:K21"/>
    <mergeCell ref="J14:K14"/>
    <mergeCell ref="L14:M14"/>
    <mergeCell ref="N14:O14"/>
    <mergeCell ref="J15:K15"/>
    <mergeCell ref="L15:M15"/>
    <mergeCell ref="N15:O15"/>
    <mergeCell ref="J16:O16"/>
    <mergeCell ref="J17:K17"/>
    <mergeCell ref="J18:K18"/>
    <mergeCell ref="J19:K19"/>
    <mergeCell ref="J20:K20"/>
    <mergeCell ref="J13:K13"/>
    <mergeCell ref="L13:M13"/>
    <mergeCell ref="N13:O13"/>
    <mergeCell ref="J8:K8"/>
    <mergeCell ref="L8:M8"/>
    <mergeCell ref="N8:O8"/>
    <mergeCell ref="J9:K9"/>
    <mergeCell ref="L9:M9"/>
    <mergeCell ref="N9:O9"/>
    <mergeCell ref="J10:K10"/>
    <mergeCell ref="L10:M10"/>
    <mergeCell ref="N10:O10"/>
    <mergeCell ref="A6:G6"/>
    <mergeCell ref="J6:K6"/>
    <mergeCell ref="L6:M6"/>
    <mergeCell ref="N6:O6"/>
    <mergeCell ref="B7:G7"/>
    <mergeCell ref="J7:K7"/>
    <mergeCell ref="L7:M7"/>
    <mergeCell ref="N7:O7"/>
    <mergeCell ref="D1:M1"/>
    <mergeCell ref="A4:G4"/>
    <mergeCell ref="J4:O4"/>
    <mergeCell ref="B5:G5"/>
    <mergeCell ref="J5:K5"/>
    <mergeCell ref="L5:M5"/>
    <mergeCell ref="N5:O5"/>
  </mergeCells>
  <pageMargins left="0.23622047244094491" right="0.23622047244094491" top="0.15748031496062992" bottom="0.15748031496062992" header="0" footer="0"/>
  <pageSetup paperSize="9" scale="66"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7D1A-8A0E-460D-B074-A7D9A00F77B3}">
  <sheetPr>
    <pageSetUpPr fitToPage="1"/>
  </sheetPr>
  <dimension ref="B3:B11"/>
  <sheetViews>
    <sheetView zoomScale="70" zoomScaleNormal="70" workbookViewId="0">
      <selection activeCell="AA14" sqref="AA14"/>
    </sheetView>
  </sheetViews>
  <sheetFormatPr defaultRowHeight="12.75"/>
  <cols>
    <col min="1" max="16384" width="9.140625" style="89"/>
  </cols>
  <sheetData>
    <row r="3" spans="2:2">
      <c r="B3" s="89" t="s">
        <v>292</v>
      </c>
    </row>
    <row r="4" spans="2:2">
      <c r="B4" s="89" t="s">
        <v>293</v>
      </c>
    </row>
    <row r="5" spans="2:2">
      <c r="B5" s="89" t="s">
        <v>294</v>
      </c>
    </row>
    <row r="6" spans="2:2">
      <c r="B6" s="89" t="s">
        <v>295</v>
      </c>
    </row>
    <row r="7" spans="2:2">
      <c r="B7" s="89" t="s">
        <v>296</v>
      </c>
    </row>
    <row r="8" spans="2:2">
      <c r="B8" s="89" t="s">
        <v>297</v>
      </c>
    </row>
    <row r="9" spans="2:2">
      <c r="B9" s="89" t="s">
        <v>298</v>
      </c>
    </row>
    <row r="10" spans="2:2">
      <c r="B10" s="89" t="s">
        <v>299</v>
      </c>
    </row>
    <row r="11" spans="2:2">
      <c r="B11" s="89" t="s">
        <v>300</v>
      </c>
    </row>
  </sheetData>
  <pageMargins left="0.70866141732283472" right="0.70866141732283472" top="0.74803149606299213" bottom="0.74803149606299213" header="0.31496062992125984" footer="0.31496062992125984"/>
  <pageSetup paperSize="9"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
  <sheetViews>
    <sheetView tabSelected="1" topLeftCell="A4" zoomScale="80" zoomScaleNormal="80" workbookViewId="0">
      <selection activeCell="M22" sqref="M22"/>
    </sheetView>
  </sheetViews>
  <sheetFormatPr defaultColWidth="9.140625" defaultRowHeight="15"/>
  <cols>
    <col min="1" max="1" width="4.140625" style="8" customWidth="1"/>
    <col min="2" max="2" width="5.5703125" style="8" customWidth="1"/>
    <col min="3" max="3" width="25.28515625" style="8" customWidth="1"/>
    <col min="4" max="14" width="11.7109375" style="8" customWidth="1"/>
    <col min="15" max="15" width="6.85546875" style="8" customWidth="1"/>
    <col min="16" max="16" width="6.28515625" style="8" customWidth="1"/>
    <col min="17" max="17" width="7.28515625" style="8" customWidth="1"/>
    <col min="18" max="18" width="5.140625" style="8" customWidth="1"/>
    <col min="19" max="19" width="5.42578125" style="8" customWidth="1"/>
    <col min="20" max="20" width="5.5703125" style="8" customWidth="1"/>
    <col min="21" max="21" width="24.85546875" style="8" customWidth="1"/>
    <col min="22" max="16384" width="9.140625" style="8"/>
  </cols>
  <sheetData>
    <row r="1" spans="1:21" ht="23.25">
      <c r="A1" s="7"/>
      <c r="B1" s="7"/>
      <c r="D1" s="9"/>
      <c r="E1" s="7"/>
      <c r="F1" s="7"/>
      <c r="G1" s="7"/>
      <c r="H1" s="7"/>
      <c r="I1" s="7"/>
      <c r="J1" s="7"/>
      <c r="K1" s="7"/>
      <c r="L1" s="7"/>
      <c r="M1" s="7"/>
      <c r="N1" s="7"/>
    </row>
    <row r="2" spans="1:21" ht="23.25">
      <c r="A2" s="7"/>
      <c r="B2" s="7"/>
      <c r="D2" s="9"/>
      <c r="E2" s="7"/>
      <c r="F2" s="7"/>
      <c r="G2" s="7"/>
      <c r="H2" s="7"/>
      <c r="I2" s="7"/>
      <c r="J2" s="7"/>
      <c r="K2" s="7"/>
      <c r="L2" s="7"/>
      <c r="M2" s="7"/>
      <c r="N2" s="7"/>
    </row>
    <row r="3" spans="1:21" ht="18.75">
      <c r="A3" s="10"/>
      <c r="B3" s="10"/>
      <c r="C3" s="11" t="s">
        <v>28</v>
      </c>
      <c r="D3" s="290">
        <v>43976</v>
      </c>
      <c r="E3" s="291"/>
      <c r="F3" s="7"/>
      <c r="G3" s="7"/>
      <c r="H3" s="7"/>
      <c r="I3" s="7"/>
      <c r="J3" s="7"/>
      <c r="K3" s="7"/>
      <c r="L3" s="7"/>
      <c r="M3" s="12"/>
      <c r="N3" s="12"/>
      <c r="O3" s="13"/>
      <c r="P3" s="14"/>
      <c r="Q3" s="15"/>
    </row>
    <row r="4" spans="1:21" ht="18.75">
      <c r="A4" s="10"/>
      <c r="B4" s="10"/>
      <c r="C4" s="11" t="s">
        <v>29</v>
      </c>
      <c r="D4" s="292" t="s">
        <v>30</v>
      </c>
      <c r="E4" s="291"/>
      <c r="F4" s="7"/>
      <c r="G4" s="7"/>
      <c r="H4" s="7"/>
      <c r="I4" s="7"/>
      <c r="J4" s="7"/>
      <c r="K4" s="7"/>
      <c r="L4" s="7"/>
      <c r="M4" s="12"/>
      <c r="N4" s="12"/>
      <c r="O4" s="13"/>
      <c r="P4" s="14"/>
      <c r="Q4" s="16"/>
    </row>
    <row r="5" spans="1:21" ht="18.75">
      <c r="A5" s="10"/>
      <c r="B5" s="10"/>
      <c r="C5" s="10"/>
      <c r="D5" s="17"/>
      <c r="E5" s="7"/>
      <c r="F5" s="7"/>
      <c r="G5" s="7"/>
      <c r="H5" s="7"/>
      <c r="I5" s="7"/>
      <c r="J5" s="7"/>
      <c r="K5" s="7"/>
      <c r="L5" s="7"/>
      <c r="M5" s="18"/>
      <c r="N5" s="18"/>
      <c r="O5" s="19"/>
      <c r="P5" s="20"/>
      <c r="Q5" s="21"/>
    </row>
    <row r="6" spans="1:21" ht="45.75" customHeight="1">
      <c r="A6" s="293" t="s">
        <v>31</v>
      </c>
      <c r="B6" s="294"/>
      <c r="C6" s="295"/>
      <c r="D6" s="296" t="s">
        <v>118</v>
      </c>
      <c r="E6" s="299" t="s">
        <v>32</v>
      </c>
      <c r="F6" s="299" t="s">
        <v>33</v>
      </c>
      <c r="G6" s="299" t="s">
        <v>34</v>
      </c>
      <c r="H6" s="299" t="s">
        <v>35</v>
      </c>
      <c r="I6" s="299" t="s">
        <v>36</v>
      </c>
      <c r="J6" s="299" t="s">
        <v>37</v>
      </c>
      <c r="K6" s="309" t="s">
        <v>38</v>
      </c>
      <c r="L6" s="309" t="s">
        <v>39</v>
      </c>
      <c r="M6" s="309" t="s">
        <v>40</v>
      </c>
      <c r="N6" s="309" t="s">
        <v>41</v>
      </c>
      <c r="O6" s="300"/>
      <c r="P6" s="299"/>
      <c r="Q6" s="300"/>
      <c r="R6" s="301" t="s">
        <v>42</v>
      </c>
      <c r="S6" s="302"/>
      <c r="T6" s="302"/>
      <c r="U6" s="303"/>
    </row>
    <row r="7" spans="1:21" ht="48" customHeight="1">
      <c r="A7" s="293" t="s">
        <v>43</v>
      </c>
      <c r="B7" s="294"/>
      <c r="C7" s="295"/>
      <c r="D7" s="297"/>
      <c r="E7" s="299"/>
      <c r="F7" s="299"/>
      <c r="G7" s="299"/>
      <c r="H7" s="299"/>
      <c r="I7" s="299"/>
      <c r="J7" s="299"/>
      <c r="K7" s="310"/>
      <c r="L7" s="310"/>
      <c r="M7" s="310"/>
      <c r="N7" s="310"/>
      <c r="O7" s="300"/>
      <c r="P7" s="299"/>
      <c r="Q7" s="300"/>
      <c r="R7" s="304" t="s">
        <v>44</v>
      </c>
      <c r="S7" s="305"/>
      <c r="T7" s="306"/>
      <c r="U7" s="307" t="s">
        <v>45</v>
      </c>
    </row>
    <row r="8" spans="1:21" ht="48" customHeight="1">
      <c r="A8" s="293" t="s">
        <v>46</v>
      </c>
      <c r="B8" s="294"/>
      <c r="C8" s="295"/>
      <c r="D8" s="298"/>
      <c r="E8" s="299"/>
      <c r="F8" s="299"/>
      <c r="G8" s="299"/>
      <c r="H8" s="299"/>
      <c r="I8" s="299"/>
      <c r="J8" s="299"/>
      <c r="K8" s="311"/>
      <c r="L8" s="311"/>
      <c r="M8" s="311"/>
      <c r="N8" s="311"/>
      <c r="O8" s="300"/>
      <c r="P8" s="299"/>
      <c r="Q8" s="300"/>
      <c r="R8" s="22" t="s">
        <v>47</v>
      </c>
      <c r="S8" s="22" t="s">
        <v>48</v>
      </c>
      <c r="T8" s="22" t="s">
        <v>49</v>
      </c>
      <c r="U8" s="308"/>
    </row>
    <row r="9" spans="1:21" ht="23.25" customHeight="1">
      <c r="A9" s="314" t="s">
        <v>50</v>
      </c>
      <c r="B9" s="315"/>
      <c r="C9" s="8" t="s">
        <v>51</v>
      </c>
      <c r="D9" s="23">
        <v>2</v>
      </c>
      <c r="E9" s="23">
        <v>3</v>
      </c>
      <c r="F9" s="23">
        <v>2</v>
      </c>
      <c r="G9" s="23">
        <v>3</v>
      </c>
      <c r="H9" s="23">
        <v>2</v>
      </c>
      <c r="I9" s="23">
        <v>2</v>
      </c>
      <c r="J9" s="23">
        <v>2</v>
      </c>
      <c r="K9" s="23">
        <v>2</v>
      </c>
      <c r="L9" s="23">
        <v>10</v>
      </c>
      <c r="M9" s="23">
        <v>2</v>
      </c>
      <c r="N9" s="23">
        <v>2</v>
      </c>
      <c r="O9" s="24"/>
      <c r="P9" s="24"/>
      <c r="Q9" s="24"/>
      <c r="R9" s="22"/>
      <c r="S9" s="22"/>
      <c r="T9" s="22"/>
      <c r="U9" s="25"/>
    </row>
    <row r="10" spans="1:21" ht="23.25" customHeight="1">
      <c r="A10" s="26"/>
      <c r="B10" s="27"/>
      <c r="C10" s="8" t="s">
        <v>52</v>
      </c>
      <c r="D10" s="23"/>
      <c r="E10" s="23"/>
      <c r="F10" s="23"/>
      <c r="G10" s="23"/>
      <c r="H10" s="23"/>
      <c r="I10" s="23"/>
      <c r="J10" s="23"/>
      <c r="K10" s="23"/>
      <c r="L10" s="23"/>
      <c r="M10" s="23"/>
      <c r="N10" s="23"/>
      <c r="O10" s="24"/>
      <c r="P10" s="24"/>
      <c r="Q10" s="24"/>
      <c r="R10" s="22"/>
      <c r="S10" s="22"/>
      <c r="T10" s="22"/>
      <c r="U10" s="25"/>
    </row>
    <row r="11" spans="1:21" ht="24" customHeight="1">
      <c r="A11" s="28">
        <v>1</v>
      </c>
      <c r="B11" s="316" t="s">
        <v>103</v>
      </c>
      <c r="C11" s="317"/>
      <c r="D11" s="29">
        <v>5</v>
      </c>
      <c r="E11" s="29">
        <v>4</v>
      </c>
      <c r="F11" s="29">
        <v>4</v>
      </c>
      <c r="G11" s="29">
        <v>4</v>
      </c>
      <c r="H11" s="29">
        <v>5</v>
      </c>
      <c r="I11" s="29">
        <v>4</v>
      </c>
      <c r="J11" s="29">
        <v>5</v>
      </c>
      <c r="K11" s="29">
        <v>5</v>
      </c>
      <c r="L11" s="29">
        <v>4</v>
      </c>
      <c r="M11" s="29">
        <v>4</v>
      </c>
      <c r="N11" s="29">
        <v>5</v>
      </c>
      <c r="O11" s="29"/>
      <c r="P11" s="29"/>
      <c r="Q11" s="29"/>
      <c r="R11" s="23">
        <f t="shared" ref="R11:R20" si="0">COUNTIF(D11:N11,"&gt;=4")</f>
        <v>11</v>
      </c>
      <c r="S11" s="24"/>
      <c r="T11" s="24"/>
      <c r="U11" s="25"/>
    </row>
    <row r="12" spans="1:21" ht="24" customHeight="1">
      <c r="A12" s="28">
        <v>2</v>
      </c>
      <c r="B12" s="318" t="s">
        <v>53</v>
      </c>
      <c r="C12" s="319"/>
      <c r="D12" s="29">
        <v>3</v>
      </c>
      <c r="E12" s="29">
        <v>5</v>
      </c>
      <c r="F12" s="29">
        <v>4</v>
      </c>
      <c r="G12" s="29">
        <v>5</v>
      </c>
      <c r="H12" s="29">
        <v>4</v>
      </c>
      <c r="I12" s="29">
        <v>4</v>
      </c>
      <c r="J12" s="29">
        <v>4</v>
      </c>
      <c r="K12" s="29">
        <v>4</v>
      </c>
      <c r="L12" s="29">
        <v>4</v>
      </c>
      <c r="M12" s="29">
        <v>4</v>
      </c>
      <c r="N12" s="29">
        <v>5</v>
      </c>
      <c r="O12" s="29"/>
      <c r="P12" s="29"/>
      <c r="Q12" s="29"/>
      <c r="R12" s="23">
        <f t="shared" si="0"/>
        <v>10</v>
      </c>
      <c r="S12" s="24"/>
      <c r="T12" s="24"/>
      <c r="U12" s="25"/>
    </row>
    <row r="13" spans="1:21" ht="24" customHeight="1">
      <c r="A13" s="28">
        <v>3</v>
      </c>
      <c r="B13" s="312" t="s">
        <v>54</v>
      </c>
      <c r="C13" s="313"/>
      <c r="D13" s="29">
        <v>4</v>
      </c>
      <c r="E13" s="29">
        <v>3</v>
      </c>
      <c r="F13" s="29">
        <v>4</v>
      </c>
      <c r="G13" s="29">
        <v>3</v>
      </c>
      <c r="H13" s="29">
        <v>0</v>
      </c>
      <c r="I13" s="29">
        <v>0</v>
      </c>
      <c r="J13" s="29">
        <v>0</v>
      </c>
      <c r="K13" s="29">
        <v>0</v>
      </c>
      <c r="L13" s="29">
        <v>0</v>
      </c>
      <c r="M13" s="29">
        <v>3</v>
      </c>
      <c r="N13" s="29">
        <v>4</v>
      </c>
      <c r="O13" s="30"/>
      <c r="P13" s="31"/>
      <c r="Q13" s="30"/>
      <c r="R13" s="23">
        <f t="shared" si="0"/>
        <v>3</v>
      </c>
      <c r="S13" s="24"/>
      <c r="T13" s="24"/>
      <c r="U13" s="25"/>
    </row>
    <row r="14" spans="1:21" ht="24" customHeight="1">
      <c r="A14" s="28">
        <v>4</v>
      </c>
      <c r="B14" s="312" t="s">
        <v>55</v>
      </c>
      <c r="C14" s="313"/>
      <c r="D14" s="29">
        <v>4</v>
      </c>
      <c r="E14" s="29">
        <v>3</v>
      </c>
      <c r="F14" s="29">
        <v>0</v>
      </c>
      <c r="G14" s="29">
        <v>0</v>
      </c>
      <c r="H14" s="29">
        <v>3</v>
      </c>
      <c r="I14" s="29">
        <v>5</v>
      </c>
      <c r="J14" s="29">
        <v>0</v>
      </c>
      <c r="K14" s="29">
        <v>0</v>
      </c>
      <c r="L14" s="29">
        <v>4</v>
      </c>
      <c r="M14" s="29">
        <v>0</v>
      </c>
      <c r="N14" s="29">
        <v>3</v>
      </c>
      <c r="O14" s="30"/>
      <c r="P14" s="31"/>
      <c r="Q14" s="30"/>
      <c r="R14" s="64">
        <f t="shared" si="0"/>
        <v>3</v>
      </c>
      <c r="S14" s="24"/>
      <c r="T14" s="24"/>
      <c r="U14" s="25"/>
    </row>
    <row r="15" spans="1:21" ht="25.5" customHeight="1">
      <c r="A15" s="28">
        <v>5</v>
      </c>
      <c r="B15" s="312" t="s">
        <v>56</v>
      </c>
      <c r="C15" s="313"/>
      <c r="D15" s="29">
        <v>5</v>
      </c>
      <c r="E15" s="29">
        <v>0</v>
      </c>
      <c r="F15" s="29">
        <v>0</v>
      </c>
      <c r="G15" s="29">
        <v>0</v>
      </c>
      <c r="H15" s="29">
        <v>0</v>
      </c>
      <c r="I15" s="29">
        <v>0</v>
      </c>
      <c r="J15" s="29">
        <v>0</v>
      </c>
      <c r="K15" s="29">
        <v>5</v>
      </c>
      <c r="L15" s="29">
        <v>4</v>
      </c>
      <c r="M15" s="29">
        <v>0</v>
      </c>
      <c r="N15" s="29">
        <v>0</v>
      </c>
      <c r="O15" s="30"/>
      <c r="P15" s="31"/>
      <c r="Q15" s="30"/>
      <c r="R15" s="23">
        <f t="shared" si="0"/>
        <v>3</v>
      </c>
      <c r="S15" s="24"/>
      <c r="T15" s="24"/>
      <c r="U15" s="25"/>
    </row>
    <row r="16" spans="1:21" ht="25.5" customHeight="1">
      <c r="A16" s="28">
        <v>6</v>
      </c>
      <c r="B16" s="312" t="s">
        <v>57</v>
      </c>
      <c r="C16" s="313"/>
      <c r="D16" s="29">
        <v>2</v>
      </c>
      <c r="E16" s="29">
        <v>3</v>
      </c>
      <c r="F16" s="29">
        <v>0</v>
      </c>
      <c r="G16" s="29">
        <v>2</v>
      </c>
      <c r="H16" s="29">
        <v>0</v>
      </c>
      <c r="I16" s="29">
        <v>0</v>
      </c>
      <c r="J16" s="29">
        <v>0</v>
      </c>
      <c r="K16" s="29">
        <v>0</v>
      </c>
      <c r="L16" s="29">
        <v>3</v>
      </c>
      <c r="M16" s="29">
        <v>0</v>
      </c>
      <c r="N16" s="29">
        <v>0</v>
      </c>
      <c r="O16" s="30"/>
      <c r="P16" s="31"/>
      <c r="Q16" s="30"/>
      <c r="R16" s="23">
        <f t="shared" si="0"/>
        <v>0</v>
      </c>
      <c r="S16" s="24"/>
      <c r="T16" s="24"/>
      <c r="U16" s="25"/>
    </row>
    <row r="17" spans="1:21" ht="20.25" customHeight="1">
      <c r="A17" s="29">
        <v>7</v>
      </c>
      <c r="B17" s="316" t="s">
        <v>58</v>
      </c>
      <c r="C17" s="317"/>
      <c r="D17" s="29">
        <v>0</v>
      </c>
      <c r="E17" s="29">
        <v>0</v>
      </c>
      <c r="F17" s="29">
        <v>0</v>
      </c>
      <c r="G17" s="29">
        <v>0</v>
      </c>
      <c r="H17" s="29">
        <v>3</v>
      </c>
      <c r="I17" s="29">
        <v>3</v>
      </c>
      <c r="J17" s="29">
        <v>0</v>
      </c>
      <c r="K17" s="29">
        <v>0</v>
      </c>
      <c r="L17" s="29">
        <v>2</v>
      </c>
      <c r="M17" s="29">
        <v>0</v>
      </c>
      <c r="N17" s="29">
        <v>0</v>
      </c>
      <c r="O17" s="29"/>
      <c r="P17" s="29"/>
      <c r="Q17" s="29"/>
      <c r="R17" s="23">
        <f t="shared" si="0"/>
        <v>0</v>
      </c>
      <c r="S17" s="24"/>
      <c r="T17" s="24"/>
      <c r="U17" s="307" t="s">
        <v>59</v>
      </c>
    </row>
    <row r="18" spans="1:21" ht="20.25" customHeight="1">
      <c r="A18" s="29">
        <v>8</v>
      </c>
      <c r="B18" s="301" t="s">
        <v>60</v>
      </c>
      <c r="C18" s="303"/>
      <c r="D18" s="29">
        <v>0</v>
      </c>
      <c r="E18" s="29">
        <v>0</v>
      </c>
      <c r="F18" s="29">
        <v>0</v>
      </c>
      <c r="G18" s="29">
        <v>0</v>
      </c>
      <c r="H18" s="29">
        <v>0</v>
      </c>
      <c r="I18" s="29">
        <v>0</v>
      </c>
      <c r="J18" s="29">
        <v>3</v>
      </c>
      <c r="K18" s="29">
        <v>0</v>
      </c>
      <c r="L18" s="29">
        <v>2</v>
      </c>
      <c r="M18" s="29">
        <v>0</v>
      </c>
      <c r="N18" s="29">
        <v>0</v>
      </c>
      <c r="O18" s="29"/>
      <c r="P18" s="29"/>
      <c r="Q18" s="29"/>
      <c r="R18" s="23">
        <f t="shared" si="0"/>
        <v>0</v>
      </c>
      <c r="S18" s="24"/>
      <c r="T18" s="24"/>
      <c r="U18" s="320"/>
    </row>
    <row r="19" spans="1:21" ht="20.25" customHeight="1">
      <c r="A19" s="29">
        <v>9</v>
      </c>
      <c r="B19" s="321" t="s">
        <v>61</v>
      </c>
      <c r="C19" s="317"/>
      <c r="D19" s="29">
        <v>3</v>
      </c>
      <c r="E19" s="29">
        <v>0</v>
      </c>
      <c r="F19" s="29">
        <v>0</v>
      </c>
      <c r="G19" s="29">
        <v>0</v>
      </c>
      <c r="H19" s="29">
        <v>0</v>
      </c>
      <c r="I19" s="29">
        <v>0</v>
      </c>
      <c r="J19" s="29">
        <v>0</v>
      </c>
      <c r="K19" s="29">
        <v>3</v>
      </c>
      <c r="L19" s="29">
        <v>0</v>
      </c>
      <c r="M19" s="29">
        <v>0</v>
      </c>
      <c r="N19" s="29">
        <v>0</v>
      </c>
      <c r="O19" s="29"/>
      <c r="P19" s="29"/>
      <c r="Q19" s="29"/>
      <c r="R19" s="23">
        <f t="shared" si="0"/>
        <v>0</v>
      </c>
      <c r="S19" s="24"/>
      <c r="T19" s="24"/>
      <c r="U19" s="320"/>
    </row>
    <row r="20" spans="1:21" ht="21" customHeight="1">
      <c r="A20" s="29">
        <v>10</v>
      </c>
      <c r="B20" s="318" t="s">
        <v>62</v>
      </c>
      <c r="C20" s="319"/>
      <c r="D20" s="29">
        <v>0</v>
      </c>
      <c r="E20" s="29">
        <v>0</v>
      </c>
      <c r="F20" s="29">
        <v>0</v>
      </c>
      <c r="G20" s="29">
        <v>0</v>
      </c>
      <c r="H20" s="29">
        <v>0</v>
      </c>
      <c r="I20" s="29">
        <v>0</v>
      </c>
      <c r="J20" s="29">
        <v>0</v>
      </c>
      <c r="K20" s="29">
        <v>0</v>
      </c>
      <c r="L20" s="29">
        <v>0</v>
      </c>
      <c r="M20" s="29">
        <v>2</v>
      </c>
      <c r="N20" s="29">
        <v>0</v>
      </c>
      <c r="O20" s="29"/>
      <c r="P20" s="29"/>
      <c r="Q20" s="29"/>
      <c r="R20" s="23">
        <f t="shared" si="0"/>
        <v>0</v>
      </c>
      <c r="S20" s="24"/>
      <c r="T20" s="24"/>
      <c r="U20" s="320"/>
    </row>
    <row r="21" spans="1:21" ht="21" customHeight="1">
      <c r="A21" s="322" t="s">
        <v>63</v>
      </c>
      <c r="B21" s="322"/>
      <c r="C21" s="32" t="s">
        <v>64</v>
      </c>
      <c r="D21" s="23">
        <f>COUNTIF(D11:D20,"&gt;=4")</f>
        <v>4</v>
      </c>
      <c r="E21" s="23">
        <f t="shared" ref="E21:N21" si="1">COUNTIF(E11:E20,"&gt;=4")</f>
        <v>2</v>
      </c>
      <c r="F21" s="23">
        <f t="shared" si="1"/>
        <v>3</v>
      </c>
      <c r="G21" s="23">
        <f t="shared" si="1"/>
        <v>2</v>
      </c>
      <c r="H21" s="23">
        <f t="shared" si="1"/>
        <v>2</v>
      </c>
      <c r="I21" s="23">
        <f t="shared" si="1"/>
        <v>3</v>
      </c>
      <c r="J21" s="23">
        <f t="shared" si="1"/>
        <v>2</v>
      </c>
      <c r="K21" s="23">
        <f t="shared" si="1"/>
        <v>3</v>
      </c>
      <c r="L21" s="23">
        <f t="shared" si="1"/>
        <v>4</v>
      </c>
      <c r="M21" s="23">
        <f t="shared" si="1"/>
        <v>2</v>
      </c>
      <c r="N21" s="23">
        <f t="shared" si="1"/>
        <v>3</v>
      </c>
      <c r="O21" s="24"/>
      <c r="P21" s="24"/>
      <c r="Q21" s="24"/>
      <c r="R21" s="24"/>
      <c r="S21" s="24"/>
      <c r="T21" s="24"/>
      <c r="U21" s="320"/>
    </row>
    <row r="22" spans="1:21" ht="18.75" customHeight="1">
      <c r="A22" s="323"/>
      <c r="B22" s="323"/>
      <c r="C22" s="32" t="s">
        <v>65</v>
      </c>
      <c r="D22" s="33">
        <f>D21/D9</f>
        <v>2</v>
      </c>
      <c r="E22" s="33">
        <f t="shared" ref="E22:N22" si="2">E21/E9</f>
        <v>0.66666666666666663</v>
      </c>
      <c r="F22" s="33">
        <f t="shared" si="2"/>
        <v>1.5</v>
      </c>
      <c r="G22" s="33">
        <f t="shared" si="2"/>
        <v>0.66666666666666663</v>
      </c>
      <c r="H22" s="33">
        <f t="shared" si="2"/>
        <v>1</v>
      </c>
      <c r="I22" s="33">
        <f t="shared" si="2"/>
        <v>1.5</v>
      </c>
      <c r="J22" s="33">
        <f t="shared" si="2"/>
        <v>1</v>
      </c>
      <c r="K22" s="33">
        <f t="shared" si="2"/>
        <v>1.5</v>
      </c>
      <c r="L22" s="33">
        <f t="shared" si="2"/>
        <v>0.4</v>
      </c>
      <c r="M22" s="33">
        <f t="shared" si="2"/>
        <v>1</v>
      </c>
      <c r="N22" s="33">
        <f t="shared" si="2"/>
        <v>1.5</v>
      </c>
      <c r="O22" s="24"/>
      <c r="P22" s="24"/>
      <c r="Q22" s="24"/>
      <c r="R22" s="24"/>
      <c r="S22" s="34"/>
      <c r="T22" s="34"/>
      <c r="U22" s="320"/>
    </row>
    <row r="23" spans="1:21" ht="23.25" customHeight="1">
      <c r="A23" s="324"/>
      <c r="B23" s="324"/>
      <c r="C23" s="32" t="s">
        <v>66</v>
      </c>
      <c r="D23" s="35">
        <f>AVERAGEIFS(D11:D20,D11:D20,"&gt;0")</f>
        <v>3.7142857142857144</v>
      </c>
      <c r="E23" s="35">
        <f t="shared" ref="E23:N23" si="3">AVERAGEIFS(E11:E20,E11:E20,"&gt;0")</f>
        <v>3.6</v>
      </c>
      <c r="F23" s="35">
        <f t="shared" si="3"/>
        <v>4</v>
      </c>
      <c r="G23" s="35">
        <f t="shared" si="3"/>
        <v>3.5</v>
      </c>
      <c r="H23" s="35">
        <f t="shared" si="3"/>
        <v>3.75</v>
      </c>
      <c r="I23" s="35">
        <f t="shared" si="3"/>
        <v>4</v>
      </c>
      <c r="J23" s="35">
        <f t="shared" si="3"/>
        <v>4</v>
      </c>
      <c r="K23" s="35">
        <f t="shared" si="3"/>
        <v>4.25</v>
      </c>
      <c r="L23" s="35">
        <f t="shared" si="3"/>
        <v>3.2857142857142856</v>
      </c>
      <c r="M23" s="35">
        <f t="shared" si="3"/>
        <v>3.25</v>
      </c>
      <c r="N23" s="35">
        <f t="shared" si="3"/>
        <v>4.25</v>
      </c>
      <c r="O23" s="24"/>
      <c r="P23" s="24"/>
      <c r="Q23" s="24"/>
      <c r="R23" s="24"/>
      <c r="S23" s="24"/>
      <c r="T23" s="24"/>
      <c r="U23" s="308"/>
    </row>
    <row r="24" spans="1:21" ht="23.25" customHeight="1">
      <c r="A24" s="36"/>
      <c r="B24" s="36"/>
      <c r="C24" s="32" t="s">
        <v>67</v>
      </c>
      <c r="D24" s="37">
        <f>D23/3</f>
        <v>1.2380952380952381</v>
      </c>
      <c r="E24" s="37">
        <f t="shared" ref="E24:N24" si="4">E23/3</f>
        <v>1.2</v>
      </c>
      <c r="F24" s="37">
        <f t="shared" si="4"/>
        <v>1.3333333333333333</v>
      </c>
      <c r="G24" s="37">
        <f t="shared" si="4"/>
        <v>1.1666666666666667</v>
      </c>
      <c r="H24" s="37">
        <f t="shared" si="4"/>
        <v>1.25</v>
      </c>
      <c r="I24" s="37">
        <f t="shared" si="4"/>
        <v>1.3333333333333333</v>
      </c>
      <c r="J24" s="37">
        <f t="shared" si="4"/>
        <v>1.3333333333333333</v>
      </c>
      <c r="K24" s="37">
        <f t="shared" si="4"/>
        <v>1.4166666666666667</v>
      </c>
      <c r="L24" s="37">
        <f t="shared" si="4"/>
        <v>1.0952380952380951</v>
      </c>
      <c r="M24" s="37">
        <f t="shared" si="4"/>
        <v>1.0833333333333333</v>
      </c>
      <c r="N24" s="37">
        <f t="shared" si="4"/>
        <v>1.4166666666666667</v>
      </c>
      <c r="O24" s="38"/>
      <c r="P24" s="38"/>
      <c r="Q24" s="38"/>
      <c r="R24" s="38"/>
      <c r="S24" s="38"/>
      <c r="T24" s="39"/>
      <c r="U24" s="40"/>
    </row>
    <row r="25" spans="1:21" ht="23.25" customHeight="1">
      <c r="A25" s="36"/>
      <c r="B25" s="36"/>
      <c r="C25" s="32"/>
      <c r="D25" s="41">
        <f>D22/D23</f>
        <v>0.53846153846153844</v>
      </c>
      <c r="E25" s="41">
        <f>E22/E23</f>
        <v>0.18518518518518517</v>
      </c>
      <c r="F25" s="41">
        <f>F22/F23</f>
        <v>0.375</v>
      </c>
      <c r="G25" s="41">
        <f>G22/G23</f>
        <v>0.19047619047619047</v>
      </c>
      <c r="H25" s="41">
        <f t="shared" ref="H25:N25" si="5">H22/H23</f>
        <v>0.26666666666666666</v>
      </c>
      <c r="I25" s="41">
        <f t="shared" si="5"/>
        <v>0.375</v>
      </c>
      <c r="J25" s="41">
        <f t="shared" si="5"/>
        <v>0.25</v>
      </c>
      <c r="K25" s="41">
        <f t="shared" si="5"/>
        <v>0.35294117647058826</v>
      </c>
      <c r="L25" s="41">
        <f t="shared" si="5"/>
        <v>0.12173913043478261</v>
      </c>
      <c r="M25" s="41">
        <f t="shared" si="5"/>
        <v>0.30769230769230771</v>
      </c>
      <c r="N25" s="41">
        <f t="shared" si="5"/>
        <v>0.35294117647058826</v>
      </c>
      <c r="O25" s="38"/>
      <c r="P25" s="38"/>
      <c r="Q25" s="38"/>
      <c r="R25" s="38"/>
      <c r="S25" s="38"/>
      <c r="T25" s="39"/>
      <c r="U25" s="40"/>
    </row>
    <row r="26" spans="1:21" ht="30.75" customHeight="1">
      <c r="A26" s="326" t="s">
        <v>68</v>
      </c>
      <c r="B26" s="326"/>
      <c r="C26" s="326"/>
      <c r="D26" s="312"/>
      <c r="E26" s="327"/>
      <c r="F26" s="327"/>
      <c r="G26" s="327"/>
      <c r="H26" s="327"/>
      <c r="I26" s="327"/>
      <c r="J26" s="327"/>
      <c r="K26" s="327"/>
      <c r="L26" s="327"/>
      <c r="M26" s="327"/>
      <c r="N26" s="327"/>
      <c r="O26" s="327"/>
      <c r="P26" s="327"/>
      <c r="Q26" s="327"/>
      <c r="R26" s="327"/>
      <c r="S26" s="327"/>
      <c r="T26" s="313"/>
      <c r="U26" s="24"/>
    </row>
    <row r="27" spans="1:21" ht="15.75" customHeight="1">
      <c r="A27" s="7"/>
      <c r="B27" s="7"/>
      <c r="C27" s="7"/>
      <c r="D27" s="14"/>
      <c r="E27" s="14"/>
      <c r="F27" s="14"/>
      <c r="G27" s="14"/>
      <c r="H27" s="14"/>
      <c r="I27" s="14"/>
      <c r="J27" s="14"/>
      <c r="K27" s="14"/>
      <c r="L27" s="14"/>
      <c r="M27" s="14"/>
      <c r="N27" s="14"/>
      <c r="O27" s="14"/>
      <c r="P27" s="14"/>
      <c r="Q27" s="14"/>
    </row>
    <row r="28" spans="1:21" ht="15.75" customHeight="1">
      <c r="A28" s="7"/>
      <c r="B28" s="7"/>
      <c r="C28" s="7"/>
      <c r="D28" s="14"/>
      <c r="E28" s="14"/>
      <c r="F28" s="14"/>
      <c r="G28" s="14"/>
      <c r="H28" s="14"/>
      <c r="I28" s="14"/>
      <c r="J28" s="14"/>
      <c r="K28" s="14"/>
      <c r="L28" s="14"/>
      <c r="M28" s="14"/>
      <c r="N28" s="14"/>
      <c r="O28" s="14"/>
      <c r="P28" s="14"/>
      <c r="Q28" s="14"/>
    </row>
    <row r="29" spans="1:21" ht="17.25" customHeight="1">
      <c r="A29" s="325"/>
      <c r="B29" s="325"/>
      <c r="C29" s="325"/>
      <c r="D29" s="42"/>
      <c r="E29" s="7"/>
      <c r="F29" s="7"/>
      <c r="G29" s="7"/>
      <c r="H29" s="7"/>
      <c r="I29" s="7"/>
      <c r="J29" s="7"/>
      <c r="K29" s="7"/>
      <c r="L29" s="7"/>
      <c r="M29" s="7" t="e">
        <f>AVERAGEIF(M11:M20,M11&gt;0)</f>
        <v>#DIV/0!</v>
      </c>
      <c r="N29" s="7"/>
      <c r="O29" s="7"/>
      <c r="P29" s="7"/>
      <c r="Q29" s="7">
        <f>AVERAGE(M13,M20)</f>
        <v>2.5</v>
      </c>
    </row>
    <row r="30" spans="1:21">
      <c r="A30" s="7"/>
      <c r="B30" s="7"/>
      <c r="C30" s="43">
        <v>0</v>
      </c>
      <c r="D30" s="44">
        <v>0</v>
      </c>
      <c r="E30" s="325" t="s">
        <v>69</v>
      </c>
      <c r="F30" s="325"/>
      <c r="H30" s="7"/>
      <c r="I30" s="43">
        <v>3</v>
      </c>
      <c r="J30" s="45">
        <v>0.75</v>
      </c>
      <c r="K30" s="328" t="s">
        <v>70</v>
      </c>
      <c r="L30" s="328"/>
      <c r="M30" s="328"/>
      <c r="N30" s="7"/>
      <c r="O30" s="7"/>
      <c r="P30" s="7"/>
      <c r="Q30" s="7"/>
    </row>
    <row r="31" spans="1:21">
      <c r="A31" s="7"/>
      <c r="B31" s="7"/>
      <c r="C31" s="43">
        <v>1</v>
      </c>
      <c r="D31" s="44">
        <v>0.25</v>
      </c>
      <c r="E31" s="325" t="s">
        <v>71</v>
      </c>
      <c r="F31" s="325"/>
      <c r="G31" s="325"/>
      <c r="H31" s="7"/>
      <c r="I31" s="43">
        <v>4</v>
      </c>
      <c r="J31" s="45">
        <v>1</v>
      </c>
      <c r="K31" s="328" t="s">
        <v>72</v>
      </c>
      <c r="L31" s="328"/>
      <c r="M31" s="328"/>
      <c r="N31" s="7"/>
      <c r="O31" s="7"/>
      <c r="P31" s="7"/>
      <c r="Q31" s="7"/>
    </row>
    <row r="32" spans="1:21">
      <c r="A32" s="7"/>
      <c r="B32" s="7"/>
      <c r="C32" s="43">
        <v>2</v>
      </c>
      <c r="D32" s="44">
        <v>0.5</v>
      </c>
      <c r="E32" s="325" t="s">
        <v>73</v>
      </c>
      <c r="F32" s="325"/>
      <c r="G32" s="325"/>
      <c r="H32" s="7"/>
      <c r="I32" s="7"/>
      <c r="J32" s="7"/>
      <c r="K32" s="7"/>
      <c r="L32" s="7"/>
      <c r="M32" s="7"/>
      <c r="N32" s="7"/>
      <c r="O32" s="7"/>
      <c r="P32" s="7"/>
      <c r="Q32" s="7"/>
    </row>
    <row r="33" spans="1:17">
      <c r="A33" s="7"/>
      <c r="B33" s="7"/>
      <c r="D33" s="42"/>
      <c r="E33" s="7"/>
      <c r="F33" s="7"/>
      <c r="G33" s="7"/>
      <c r="H33" s="7"/>
      <c r="I33" s="7"/>
      <c r="J33" s="7"/>
      <c r="K33" s="7"/>
      <c r="L33" s="7"/>
      <c r="M33" s="7"/>
      <c r="N33" s="7"/>
      <c r="O33" s="7"/>
      <c r="P33" s="7"/>
      <c r="Q33" s="7"/>
    </row>
  </sheetData>
  <mergeCells count="43">
    <mergeCell ref="E32:G32"/>
    <mergeCell ref="A26:C26"/>
    <mergeCell ref="D26:T26"/>
    <mergeCell ref="A29:C29"/>
    <mergeCell ref="E30:F30"/>
    <mergeCell ref="K30:M30"/>
    <mergeCell ref="E31:G31"/>
    <mergeCell ref="K31:M31"/>
    <mergeCell ref="B16:C16"/>
    <mergeCell ref="B17:C17"/>
    <mergeCell ref="U17:U23"/>
    <mergeCell ref="B18:C18"/>
    <mergeCell ref="B19:C19"/>
    <mergeCell ref="B20:C20"/>
    <mergeCell ref="A21:B23"/>
    <mergeCell ref="B15:C15"/>
    <mergeCell ref="M6:M8"/>
    <mergeCell ref="N6:N8"/>
    <mergeCell ref="O6:O8"/>
    <mergeCell ref="P6:P8"/>
    <mergeCell ref="F6:F8"/>
    <mergeCell ref="A9:B9"/>
    <mergeCell ref="B11:C11"/>
    <mergeCell ref="B12:C12"/>
    <mergeCell ref="B13:C13"/>
    <mergeCell ref="B14:C14"/>
    <mergeCell ref="Q6:Q8"/>
    <mergeCell ref="R6:U6"/>
    <mergeCell ref="R7:T7"/>
    <mergeCell ref="U7:U8"/>
    <mergeCell ref="G6:G8"/>
    <mergeCell ref="H6:H8"/>
    <mergeCell ref="I6:I8"/>
    <mergeCell ref="J6:J8"/>
    <mergeCell ref="K6:K8"/>
    <mergeCell ref="L6:L8"/>
    <mergeCell ref="D3:E3"/>
    <mergeCell ref="D4:E4"/>
    <mergeCell ref="A6:C6"/>
    <mergeCell ref="D6:D8"/>
    <mergeCell ref="E6:E8"/>
    <mergeCell ref="A7:C7"/>
    <mergeCell ref="A8:C8"/>
  </mergeCells>
  <conditionalFormatting sqref="C30:C32 H30:I31">
    <cfRule type="iconSet" priority="15">
      <iconSet iconSet="5Quarters" showValue="0">
        <cfvo type="percent" val="0"/>
        <cfvo type="num" val="1"/>
        <cfvo type="num" val="2"/>
        <cfvo type="num" val="3"/>
        <cfvo type="num" val="4"/>
      </iconSet>
    </cfRule>
  </conditionalFormatting>
  <conditionalFormatting sqref="C32">
    <cfRule type="iconSet" priority="14">
      <iconSet iconSet="5Quarters" showValue="0">
        <cfvo type="percent" val="0"/>
        <cfvo type="num" val="1"/>
        <cfvo type="num" val="2"/>
        <cfvo type="num" val="3"/>
        <cfvo type="num" val="4"/>
      </iconSet>
    </cfRule>
  </conditionalFormatting>
  <conditionalFormatting sqref="D12">
    <cfRule type="iconSet" priority="6">
      <iconSet iconSet="5Quarters" showValue="0">
        <cfvo type="percent" val="0"/>
        <cfvo type="num" val="2"/>
        <cfvo type="num" val="3"/>
        <cfvo type="num" val="4"/>
        <cfvo type="num" val="5"/>
      </iconSet>
    </cfRule>
  </conditionalFormatting>
  <conditionalFormatting sqref="D16 D18 D20">
    <cfRule type="iconSet" priority="8">
      <iconSet iconSet="5Quarters" showValue="0">
        <cfvo type="percent" val="0"/>
        <cfvo type="num" val="1"/>
        <cfvo type="num" val="2"/>
        <cfvo type="num" val="3"/>
        <cfvo type="num" val="4"/>
      </iconSet>
    </cfRule>
  </conditionalFormatting>
  <conditionalFormatting sqref="D26:D28">
    <cfRule type="iconSet" priority="11">
      <iconSet iconSet="5Quarters" showValue="0">
        <cfvo type="percent" val="0"/>
        <cfvo type="num" val="1"/>
        <cfvo type="num" val="2"/>
        <cfvo type="num" val="3"/>
        <cfvo type="num" val="4"/>
      </iconSet>
    </cfRule>
  </conditionalFormatting>
  <conditionalFormatting sqref="D22:N22">
    <cfRule type="colorScale" priority="2">
      <colorScale>
        <cfvo type="percent" val="0"/>
        <cfvo type="percent" val="50"/>
        <cfvo type="percent" val="100"/>
        <color rgb="FFF8696B"/>
        <color rgb="FFFFEB84"/>
        <color rgb="FF63BE7B"/>
      </colorScale>
    </cfRule>
    <cfRule type="colorScale" priority="3">
      <colorScale>
        <cfvo type="percent" val="0"/>
        <cfvo type="percent" val="100"/>
        <color rgb="FFFF7128"/>
        <color rgb="FF00B050"/>
      </colorScale>
    </cfRule>
    <cfRule type="colorScale" priority="4">
      <colorScale>
        <cfvo type="percent" val="0"/>
        <cfvo type="percent" val="100"/>
        <color rgb="FFFF7128"/>
        <color rgb="FFFFEF9C"/>
      </colorScale>
    </cfRule>
    <cfRule type="colorScale" priority="7">
      <colorScale>
        <cfvo type="min"/>
        <cfvo type="percentile" val="50"/>
        <cfvo type="max"/>
        <color rgb="FFF8696B"/>
        <color rgb="FFFCFCFF"/>
        <color rgb="FF63BE7B"/>
      </colorScale>
    </cfRule>
  </conditionalFormatting>
  <conditionalFormatting sqref="E22">
    <cfRule type="colorScale" priority="5">
      <colorScale>
        <cfvo type="num" val="0"/>
        <cfvo type="num" val="100"/>
        <color rgb="FFFF7128"/>
        <color rgb="FFFFEF9C"/>
      </colorScale>
    </cfRule>
  </conditionalFormatting>
  <conditionalFormatting sqref="E11:P12 D11 D15 D17 D19 E15:J20 D13:J14 K13:K16 L13:N20">
    <cfRule type="iconSet" priority="10">
      <iconSet iconSet="5Quarters" showValue="0">
        <cfvo type="percent" val="0"/>
        <cfvo type="num" val="2"/>
        <cfvo type="num" val="3"/>
        <cfvo type="num" val="4"/>
        <cfvo type="num" val="5"/>
      </iconSet>
    </cfRule>
  </conditionalFormatting>
  <conditionalFormatting sqref="K17:K20 E27:P28 O17:P20 O22:P25">
    <cfRule type="iconSet" priority="13">
      <iconSet iconSet="5Quarters" showValue="0">
        <cfvo type="percent" val="0"/>
        <cfvo type="num" val="1"/>
        <cfvo type="num" val="2"/>
        <cfvo type="num" val="3"/>
        <cfvo type="num" val="4"/>
      </iconSet>
    </cfRule>
  </conditionalFormatting>
  <conditionalFormatting sqref="Q11:Q12">
    <cfRule type="iconSet" priority="9">
      <iconSet iconSet="5Quarters" showValue="0">
        <cfvo type="percent" val="0"/>
        <cfvo type="num" val="1"/>
        <cfvo type="num" val="2"/>
        <cfvo type="num" val="3"/>
        <cfvo type="num" val="4"/>
      </iconSet>
    </cfRule>
  </conditionalFormatting>
  <conditionalFormatting sqref="Q17:Q20 Q27:Q28 Q22:Q25">
    <cfRule type="iconSet" priority="12">
      <iconSet iconSet="5Quarters" showValue="0">
        <cfvo type="percent" val="0"/>
        <cfvo type="num" val="1"/>
        <cfvo type="num" val="2"/>
        <cfvo type="num" val="3"/>
        <cfvo type="num" val="4"/>
      </iconSet>
    </cfRule>
  </conditionalFormatting>
  <conditionalFormatting sqref="R11:R20">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180" verticalDpi="18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dimension ref="A1:E25"/>
  <sheetViews>
    <sheetView workbookViewId="0">
      <selection activeCell="A2" sqref="A2"/>
    </sheetView>
  </sheetViews>
  <sheetFormatPr defaultRowHeight="12.75"/>
  <cols>
    <col min="1" max="1" width="38.28515625" customWidth="1"/>
    <col min="2" max="2" width="37.28515625" customWidth="1"/>
    <col min="3" max="3" width="43.140625" customWidth="1"/>
    <col min="4" max="4" width="36.140625" customWidth="1"/>
    <col min="5" max="5" width="37" customWidth="1"/>
  </cols>
  <sheetData>
    <row r="1" spans="1:5" ht="18">
      <c r="A1" s="57" t="s">
        <v>82</v>
      </c>
    </row>
    <row r="3" spans="1:5" ht="18">
      <c r="A3" s="57" t="s">
        <v>81</v>
      </c>
      <c r="B3" s="55"/>
      <c r="C3" s="56"/>
      <c r="D3" s="57" t="s">
        <v>80</v>
      </c>
      <c r="E3" s="55"/>
    </row>
    <row r="5" spans="1:5" ht="18">
      <c r="A5" s="54" t="s">
        <v>75</v>
      </c>
      <c r="B5" s="54" t="s">
        <v>76</v>
      </c>
      <c r="C5" s="54" t="s">
        <v>77</v>
      </c>
      <c r="D5" s="54" t="s">
        <v>78</v>
      </c>
      <c r="E5" s="54" t="s">
        <v>79</v>
      </c>
    </row>
    <row r="6" spans="1:5">
      <c r="A6" s="46"/>
      <c r="B6" s="46"/>
      <c r="C6" s="46"/>
      <c r="D6" s="46"/>
      <c r="E6" s="46"/>
    </row>
    <row r="7" spans="1:5">
      <c r="A7" s="46"/>
      <c r="B7" s="46"/>
      <c r="C7" s="46"/>
      <c r="D7" s="46"/>
      <c r="E7" s="46"/>
    </row>
    <row r="8" spans="1:5">
      <c r="A8" s="46"/>
      <c r="B8" s="46"/>
      <c r="C8" s="46"/>
      <c r="D8" s="46"/>
      <c r="E8" s="46"/>
    </row>
    <row r="9" spans="1:5">
      <c r="A9" s="46"/>
      <c r="B9" s="46"/>
      <c r="C9" s="46"/>
      <c r="D9" s="46"/>
      <c r="E9" s="46"/>
    </row>
    <row r="10" spans="1:5">
      <c r="A10" s="46"/>
      <c r="B10" s="46"/>
      <c r="C10" s="46"/>
      <c r="D10" s="46"/>
      <c r="E10" s="46"/>
    </row>
    <row r="11" spans="1:5">
      <c r="A11" s="46"/>
      <c r="B11" s="46"/>
      <c r="C11" s="46"/>
      <c r="D11" s="46"/>
      <c r="E11" s="46"/>
    </row>
    <row r="12" spans="1:5">
      <c r="A12" s="46"/>
      <c r="B12" s="46"/>
      <c r="C12" s="46"/>
      <c r="D12" s="46"/>
      <c r="E12" s="46"/>
    </row>
    <row r="13" spans="1:5">
      <c r="A13" s="46"/>
      <c r="B13" s="46"/>
      <c r="C13" s="46"/>
      <c r="D13" s="46"/>
      <c r="E13" s="46"/>
    </row>
    <row r="14" spans="1:5">
      <c r="A14" s="46"/>
      <c r="B14" s="46"/>
      <c r="C14" s="46"/>
      <c r="D14" s="46"/>
      <c r="E14" s="46"/>
    </row>
    <row r="15" spans="1:5">
      <c r="A15" s="46"/>
      <c r="B15" s="46"/>
      <c r="C15" s="46"/>
      <c r="D15" s="46"/>
      <c r="E15" s="46"/>
    </row>
    <row r="16" spans="1:5">
      <c r="A16" s="46"/>
      <c r="B16" s="46"/>
      <c r="C16" s="46"/>
      <c r="D16" s="46"/>
      <c r="E16" s="46"/>
    </row>
    <row r="17" spans="1:5">
      <c r="A17" s="46"/>
      <c r="B17" s="46"/>
      <c r="C17" s="46"/>
      <c r="D17" s="46"/>
      <c r="E17" s="46"/>
    </row>
    <row r="18" spans="1:5">
      <c r="A18" s="46"/>
      <c r="B18" s="46"/>
      <c r="C18" s="46"/>
      <c r="D18" s="46"/>
      <c r="E18" s="46"/>
    </row>
    <row r="19" spans="1:5">
      <c r="A19" s="46"/>
      <c r="B19" s="46"/>
      <c r="C19" s="46"/>
      <c r="D19" s="46"/>
      <c r="E19" s="46"/>
    </row>
    <row r="20" spans="1:5">
      <c r="A20" s="46"/>
      <c r="B20" s="46"/>
      <c r="C20" s="46"/>
      <c r="D20" s="46"/>
      <c r="E20" s="46"/>
    </row>
    <row r="21" spans="1:5">
      <c r="A21" s="46"/>
      <c r="B21" s="46"/>
      <c r="C21" s="46"/>
      <c r="D21" s="46"/>
      <c r="E21" s="46"/>
    </row>
    <row r="22" spans="1:5">
      <c r="A22" s="46"/>
      <c r="B22" s="46"/>
      <c r="C22" s="46"/>
      <c r="D22" s="46"/>
      <c r="E22" s="46"/>
    </row>
    <row r="23" spans="1:5">
      <c r="A23" s="46"/>
      <c r="B23" s="46"/>
      <c r="C23" s="46"/>
      <c r="D23" s="46"/>
      <c r="E23" s="46"/>
    </row>
    <row r="24" spans="1:5">
      <c r="A24" s="46"/>
      <c r="B24" s="46"/>
      <c r="C24" s="46"/>
      <c r="D24" s="46"/>
      <c r="E24" s="46"/>
    </row>
    <row r="25" spans="1:5">
      <c r="A25" s="46"/>
      <c r="B25" s="46"/>
      <c r="C25" s="46"/>
      <c r="D25" s="46"/>
      <c r="E25" s="4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1">
    <outlinePr summaryBelow="0" summaryRight="0"/>
  </sheetPr>
  <dimension ref="B1:D37"/>
  <sheetViews>
    <sheetView topLeftCell="B1" zoomScale="110" zoomScaleNormal="110" workbookViewId="0">
      <pane ySplit="1" topLeftCell="A3" activePane="bottomLeft" state="frozen"/>
      <selection pane="bottomLeft" activeCell="C21" sqref="C21"/>
    </sheetView>
  </sheetViews>
  <sheetFormatPr defaultColWidth="14.42578125" defaultRowHeight="15.75" customHeight="1"/>
  <cols>
    <col min="1" max="1" width="5.7109375" style="1" customWidth="1"/>
    <col min="2" max="2" width="49.28515625" style="1" customWidth="1"/>
    <col min="3" max="3" width="50.28515625" style="1" customWidth="1"/>
    <col min="4" max="4" width="56.7109375" style="1" customWidth="1"/>
    <col min="5" max="16384" width="14.42578125" style="1"/>
  </cols>
  <sheetData>
    <row r="1" spans="2:4" ht="15.75" customHeight="1">
      <c r="B1" s="329" t="s">
        <v>19</v>
      </c>
      <c r="C1" s="330"/>
    </row>
    <row r="2" spans="2:4" ht="15">
      <c r="B2" s="2"/>
      <c r="C2" s="2"/>
      <c r="D2" s="2"/>
    </row>
    <row r="3" spans="2:4" ht="15.75" customHeight="1">
      <c r="B3" s="3" t="s">
        <v>20</v>
      </c>
      <c r="C3" s="2" t="s">
        <v>74</v>
      </c>
      <c r="D3" s="2" t="s">
        <v>21</v>
      </c>
    </row>
    <row r="4" spans="2:4" ht="15.75" customHeight="1">
      <c r="B4" s="4"/>
      <c r="C4" s="4"/>
      <c r="D4" s="4"/>
    </row>
    <row r="5" spans="2:4" ht="15.75" customHeight="1">
      <c r="B5" s="5" t="s">
        <v>22</v>
      </c>
      <c r="C5" s="5" t="s">
        <v>23</v>
      </c>
      <c r="D5" s="5" t="s">
        <v>24</v>
      </c>
    </row>
    <row r="6" spans="2:4" ht="25.5">
      <c r="B6" s="49" t="s">
        <v>25</v>
      </c>
      <c r="C6" s="49" t="s">
        <v>26</v>
      </c>
      <c r="D6" s="49" t="s">
        <v>27</v>
      </c>
    </row>
    <row r="7" spans="2:4" ht="12.75">
      <c r="B7" s="71"/>
      <c r="C7" s="63"/>
      <c r="D7" s="63"/>
    </row>
    <row r="8" spans="2:4" ht="12.75">
      <c r="B8" s="63"/>
      <c r="C8" s="63"/>
      <c r="D8" s="63"/>
    </row>
    <row r="9" spans="2:4" ht="12.75">
      <c r="B9" s="51"/>
      <c r="C9" s="63"/>
      <c r="D9" s="63"/>
    </row>
    <row r="10" spans="2:4" s="65" customFormat="1" ht="12.75">
      <c r="B10" s="66"/>
      <c r="C10" s="66"/>
      <c r="D10" s="66"/>
    </row>
    <row r="11" spans="2:4" ht="12.75">
      <c r="B11" s="71"/>
      <c r="C11" s="63"/>
      <c r="D11" s="63"/>
    </row>
    <row r="12" spans="2:4" s="65" customFormat="1" ht="12.75">
      <c r="B12" s="70"/>
      <c r="C12" s="70"/>
      <c r="D12" s="70"/>
    </row>
    <row r="13" spans="2:4" ht="12.75">
      <c r="B13" s="72"/>
      <c r="C13" s="50"/>
      <c r="D13" s="50"/>
    </row>
    <row r="14" spans="2:4" ht="12.75">
      <c r="B14" s="6"/>
      <c r="C14" s="6"/>
      <c r="D14" s="6"/>
    </row>
    <row r="15" spans="2:4" ht="12.75">
      <c r="B15" s="6"/>
      <c r="C15" s="6"/>
      <c r="D15" s="6"/>
    </row>
    <row r="16" spans="2:4" s="65" customFormat="1" ht="12.75">
      <c r="B16" s="69"/>
      <c r="C16" s="69"/>
      <c r="D16" s="69"/>
    </row>
    <row r="17" spans="2:4" ht="12.75">
      <c r="B17" s="73"/>
      <c r="C17" s="6"/>
      <c r="D17" s="6"/>
    </row>
    <row r="18" spans="2:4" ht="12.75">
      <c r="B18" s="6"/>
      <c r="C18" s="6"/>
      <c r="D18" s="6"/>
    </row>
    <row r="19" spans="2:4" ht="12.75">
      <c r="B19" s="6"/>
      <c r="C19" s="6"/>
      <c r="D19" s="6"/>
    </row>
    <row r="20" spans="2:4" ht="12.75">
      <c r="B20" s="6"/>
      <c r="C20" s="6"/>
      <c r="D20" s="6"/>
    </row>
    <row r="21" spans="2:4" s="65" customFormat="1" ht="12.75">
      <c r="B21" s="68"/>
      <c r="C21" s="68"/>
      <c r="D21" s="68"/>
    </row>
    <row r="22" spans="2:4" ht="12.75">
      <c r="B22" s="74"/>
      <c r="C22" s="52"/>
      <c r="D22" s="52"/>
    </row>
    <row r="23" spans="2:4" ht="12.75">
      <c r="B23" s="52"/>
      <c r="C23" s="52"/>
      <c r="D23" s="52"/>
    </row>
    <row r="24" spans="2:4" ht="15.75" customHeight="1">
      <c r="B24" s="51"/>
      <c r="C24" s="63"/>
      <c r="D24" s="63"/>
    </row>
    <row r="25" spans="2:4" s="65" customFormat="1" ht="15.75" customHeight="1">
      <c r="B25" s="67"/>
      <c r="C25" s="67"/>
      <c r="D25" s="67"/>
    </row>
    <row r="26" spans="2:4" ht="15.75" customHeight="1">
      <c r="B26" s="71"/>
      <c r="C26" s="63"/>
      <c r="D26" s="52"/>
    </row>
    <row r="27" spans="2:4" ht="15.75" customHeight="1">
      <c r="B27" s="51"/>
      <c r="C27" s="63"/>
      <c r="D27" s="6"/>
    </row>
    <row r="28" spans="2:4" ht="15.75" customHeight="1">
      <c r="B28" s="51"/>
      <c r="C28" s="63"/>
      <c r="D28" s="6"/>
    </row>
    <row r="29" spans="2:4" s="65" customFormat="1" ht="15.75" customHeight="1">
      <c r="B29" s="67"/>
      <c r="C29" s="67"/>
      <c r="D29" s="67"/>
    </row>
    <row r="30" spans="2:4" ht="15.75" customHeight="1">
      <c r="B30" s="71"/>
      <c r="C30" s="63"/>
      <c r="D30" s="63"/>
    </row>
    <row r="31" spans="2:4" ht="15.75" customHeight="1">
      <c r="B31" s="51"/>
      <c r="C31" s="63"/>
      <c r="D31" s="63"/>
    </row>
    <row r="32" spans="2:4" s="65" customFormat="1" ht="15.75" customHeight="1">
      <c r="B32" s="67"/>
      <c r="C32" s="67"/>
      <c r="D32" s="67"/>
    </row>
    <row r="33" spans="2:4" ht="15.75" customHeight="1">
      <c r="B33" s="71"/>
      <c r="C33" s="63"/>
      <c r="D33" s="63"/>
    </row>
    <row r="34" spans="2:4" ht="15.75" customHeight="1">
      <c r="B34" s="51"/>
      <c r="C34" s="63"/>
      <c r="D34" s="63"/>
    </row>
    <row r="35" spans="2:4" ht="15.75" customHeight="1">
      <c r="B35" s="51"/>
      <c r="C35" s="51"/>
      <c r="D35" s="51"/>
    </row>
    <row r="36" spans="2:4" ht="15.75" customHeight="1">
      <c r="B36" s="51"/>
      <c r="C36" s="51"/>
      <c r="D36" s="51"/>
    </row>
    <row r="37" spans="2:4" ht="15.75" customHeight="1">
      <c r="B37" s="51"/>
      <c r="C37" s="51"/>
      <c r="D37" s="51"/>
    </row>
  </sheetData>
  <mergeCells count="1">
    <mergeCell ref="B1:C1"/>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D38"/>
  <sheetViews>
    <sheetView topLeftCell="B1" zoomScale="90" zoomScaleNormal="90" workbookViewId="0">
      <pane ySplit="1" topLeftCell="A2" activePane="bottomLeft" state="frozen"/>
      <selection pane="bottomLeft" activeCell="C31" sqref="C31"/>
    </sheetView>
  </sheetViews>
  <sheetFormatPr defaultColWidth="14.42578125" defaultRowHeight="15.75" customHeight="1"/>
  <cols>
    <col min="1" max="1" width="5.7109375" style="1" customWidth="1"/>
    <col min="2" max="2" width="49.28515625" style="1" customWidth="1"/>
    <col min="3" max="3" width="50.28515625" style="1" customWidth="1"/>
    <col min="4" max="4" width="56.7109375" style="1" customWidth="1"/>
    <col min="5" max="16384" width="14.42578125" style="1"/>
  </cols>
  <sheetData>
    <row r="1" spans="2:4" ht="15.75" customHeight="1">
      <c r="B1" s="329" t="s">
        <v>19</v>
      </c>
      <c r="C1" s="330"/>
    </row>
    <row r="2" spans="2:4" ht="15">
      <c r="B2" s="2"/>
      <c r="C2" s="2"/>
      <c r="D2" s="2"/>
    </row>
    <row r="3" spans="2:4" ht="15.75" customHeight="1">
      <c r="B3" s="3" t="s">
        <v>20</v>
      </c>
      <c r="C3" s="2" t="s">
        <v>74</v>
      </c>
      <c r="D3" s="2" t="s">
        <v>21</v>
      </c>
    </row>
    <row r="4" spans="2:4" ht="15.75" customHeight="1">
      <c r="B4" s="4"/>
      <c r="C4" s="4"/>
      <c r="D4" s="4"/>
    </row>
    <row r="5" spans="2:4" ht="15.75" customHeight="1">
      <c r="B5" s="5" t="s">
        <v>22</v>
      </c>
      <c r="C5" s="5" t="s">
        <v>23</v>
      </c>
      <c r="D5" s="5" t="s">
        <v>24</v>
      </c>
    </row>
    <row r="6" spans="2:4" ht="25.5">
      <c r="B6" s="49" t="s">
        <v>25</v>
      </c>
      <c r="C6" s="49" t="s">
        <v>26</v>
      </c>
      <c r="D6" s="49" t="s">
        <v>27</v>
      </c>
    </row>
    <row r="7" spans="2:4" ht="12.75">
      <c r="B7" s="75"/>
      <c r="C7" s="76"/>
      <c r="D7" s="76"/>
    </row>
    <row r="8" spans="2:4" ht="12.75">
      <c r="B8" s="76"/>
      <c r="C8" s="76"/>
      <c r="D8" s="76"/>
    </row>
    <row r="9" spans="2:4" ht="12.75">
      <c r="B9" s="77"/>
      <c r="C9" s="76"/>
      <c r="D9" s="76"/>
    </row>
    <row r="10" spans="2:4" s="65" customFormat="1" ht="12.75">
      <c r="B10" s="76"/>
      <c r="C10" s="76"/>
      <c r="D10" s="76"/>
    </row>
    <row r="11" spans="2:4" s="65" customFormat="1" ht="12.75">
      <c r="B11" s="76"/>
      <c r="C11" s="76"/>
      <c r="D11" s="76"/>
    </row>
    <row r="12" spans="2:4" ht="12.75">
      <c r="B12" s="75"/>
      <c r="C12" s="76"/>
      <c r="D12" s="76"/>
    </row>
    <row r="13" spans="2:4" s="65" customFormat="1" ht="12.75">
      <c r="B13" s="78"/>
      <c r="C13" s="78"/>
      <c r="D13" s="78"/>
    </row>
    <row r="14" spans="2:4" ht="12.75">
      <c r="B14" s="79"/>
      <c r="C14" s="80"/>
      <c r="D14" s="80"/>
    </row>
    <row r="15" spans="2:4" ht="12.75">
      <c r="B15" s="81"/>
      <c r="C15" s="81"/>
      <c r="D15" s="81"/>
    </row>
    <row r="16" spans="2:4" ht="12.75">
      <c r="B16" s="82"/>
      <c r="C16" s="86"/>
      <c r="D16" s="81"/>
    </row>
    <row r="17" spans="2:4" s="65" customFormat="1" ht="12.75">
      <c r="B17" s="81"/>
      <c r="C17" s="81"/>
      <c r="D17" s="81"/>
    </row>
    <row r="18" spans="2:4" ht="12.75">
      <c r="B18" s="83"/>
      <c r="C18" s="81"/>
      <c r="D18" s="81"/>
    </row>
    <row r="19" spans="2:4" ht="12.75">
      <c r="B19" s="81"/>
      <c r="C19" s="81"/>
      <c r="D19" s="81"/>
    </row>
    <row r="20" spans="2:4" ht="12.75">
      <c r="B20" s="81"/>
      <c r="C20" s="81"/>
      <c r="D20" s="81"/>
    </row>
    <row r="21" spans="2:4" ht="12.75">
      <c r="B21" s="81"/>
      <c r="C21" s="81"/>
      <c r="D21" s="81"/>
    </row>
    <row r="22" spans="2:4" s="65" customFormat="1" ht="12.75">
      <c r="B22" s="84"/>
      <c r="C22" s="84"/>
      <c r="D22" s="84"/>
    </row>
    <row r="23" spans="2:4" ht="12.75">
      <c r="B23" s="85"/>
      <c r="C23" s="78"/>
      <c r="D23" s="87"/>
    </row>
    <row r="24" spans="2:4" ht="12.75">
      <c r="B24" s="78"/>
      <c r="C24" s="78"/>
      <c r="D24" s="87"/>
    </row>
    <row r="25" spans="2:4" ht="15.75" customHeight="1">
      <c r="B25" s="77"/>
      <c r="C25" s="76"/>
      <c r="D25" s="81"/>
    </row>
    <row r="26" spans="2:4" s="65" customFormat="1" ht="15.75" customHeight="1">
      <c r="B26" s="77"/>
      <c r="C26" s="77"/>
      <c r="D26" s="77"/>
    </row>
    <row r="27" spans="2:4" ht="15.75" customHeight="1">
      <c r="B27" s="75"/>
      <c r="C27" s="81"/>
      <c r="D27" s="81"/>
    </row>
    <row r="28" spans="2:4" ht="15.75" customHeight="1">
      <c r="B28" s="77"/>
      <c r="C28" s="81"/>
      <c r="D28" s="81"/>
    </row>
    <row r="29" spans="2:4" ht="15.75" customHeight="1">
      <c r="B29" s="77"/>
      <c r="C29" s="81"/>
      <c r="D29" s="81"/>
    </row>
    <row r="30" spans="2:4" s="65" customFormat="1" ht="15.75" customHeight="1">
      <c r="B30" s="77"/>
      <c r="C30" s="81"/>
      <c r="D30" s="81"/>
    </row>
    <row r="31" spans="2:4" ht="15.75" customHeight="1">
      <c r="B31" s="75"/>
      <c r="C31" s="76"/>
      <c r="D31" s="76"/>
    </row>
    <row r="32" spans="2:4" ht="15.75" customHeight="1">
      <c r="B32" s="76"/>
      <c r="C32" s="76"/>
      <c r="D32" s="81"/>
    </row>
    <row r="33" spans="2:4" s="65" customFormat="1" ht="15.75" customHeight="1">
      <c r="B33" s="77"/>
      <c r="C33" s="88"/>
      <c r="D33" s="81"/>
    </row>
    <row r="34" spans="2:4" ht="15.75" customHeight="1">
      <c r="B34" s="75"/>
      <c r="C34" s="76"/>
      <c r="D34" s="81"/>
    </row>
    <row r="35" spans="2:4" ht="15.75" customHeight="1">
      <c r="B35" s="77"/>
      <c r="C35" s="76"/>
      <c r="D35" s="76"/>
    </row>
    <row r="36" spans="2:4" ht="15.75" customHeight="1">
      <c r="B36" s="63"/>
      <c r="C36" s="63"/>
      <c r="D36" s="51"/>
    </row>
    <row r="37" spans="2:4" ht="15.75" customHeight="1">
      <c r="B37" s="51"/>
      <c r="C37" s="63"/>
      <c r="D37" s="51"/>
    </row>
    <row r="38" spans="2:4" ht="15.75" customHeight="1">
      <c r="B38" s="51"/>
      <c r="C38" s="51"/>
      <c r="D38" s="51"/>
    </row>
  </sheetData>
  <mergeCells count="1">
    <mergeCell ref="B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
  <dimension ref="B1:M38"/>
  <sheetViews>
    <sheetView workbookViewId="0">
      <selection activeCell="C27" sqref="C27"/>
    </sheetView>
  </sheetViews>
  <sheetFormatPr defaultRowHeight="12.75"/>
  <cols>
    <col min="3" max="3" width="19" customWidth="1"/>
    <col min="4" max="4" width="24.42578125" customWidth="1"/>
    <col min="5" max="5" width="44.85546875" customWidth="1"/>
    <col min="6" max="13" width="6.42578125" style="47" customWidth="1"/>
  </cols>
  <sheetData>
    <row r="1" spans="2:13" ht="18">
      <c r="D1" s="59" t="s">
        <v>100</v>
      </c>
    </row>
    <row r="2" spans="2:13" ht="18">
      <c r="D2" s="59" t="s">
        <v>101</v>
      </c>
    </row>
    <row r="3" spans="2:13">
      <c r="D3" s="58"/>
    </row>
    <row r="4" spans="2:13" ht="36">
      <c r="D4" s="53" t="s">
        <v>83</v>
      </c>
      <c r="E4" s="54" t="s">
        <v>102</v>
      </c>
      <c r="F4" s="54" t="s">
        <v>84</v>
      </c>
      <c r="G4" s="54" t="s">
        <v>85</v>
      </c>
      <c r="H4" s="54" t="s">
        <v>86</v>
      </c>
      <c r="I4" s="54" t="s">
        <v>87</v>
      </c>
      <c r="J4" s="54" t="s">
        <v>88</v>
      </c>
      <c r="K4" s="54" t="s">
        <v>89</v>
      </c>
      <c r="L4" s="54" t="s">
        <v>90</v>
      </c>
      <c r="M4" s="54" t="s">
        <v>91</v>
      </c>
    </row>
    <row r="5" spans="2:13" ht="15.75">
      <c r="B5" s="60" t="s">
        <v>92</v>
      </c>
      <c r="C5" s="55"/>
      <c r="D5" s="61"/>
      <c r="E5" s="46"/>
      <c r="F5" s="48"/>
      <c r="G5" s="48"/>
      <c r="H5" s="48"/>
      <c r="I5" s="48"/>
      <c r="J5" s="48"/>
      <c r="K5" s="48"/>
      <c r="L5" s="48"/>
      <c r="M5" s="48"/>
    </row>
    <row r="6" spans="2:13">
      <c r="C6" s="56"/>
      <c r="D6" s="61"/>
      <c r="E6" s="46"/>
      <c r="F6" s="48"/>
      <c r="G6" s="48"/>
      <c r="H6" s="48"/>
      <c r="I6" s="48"/>
      <c r="J6" s="48"/>
      <c r="K6" s="48"/>
      <c r="L6" s="48"/>
      <c r="M6" s="48"/>
    </row>
    <row r="7" spans="2:13" ht="15.75">
      <c r="B7" s="60" t="s">
        <v>93</v>
      </c>
      <c r="C7" s="55"/>
      <c r="D7" s="61"/>
      <c r="E7" s="46"/>
      <c r="F7" s="48"/>
      <c r="G7" s="48"/>
      <c r="H7" s="48"/>
      <c r="I7" s="48"/>
      <c r="J7" s="48"/>
      <c r="K7" s="48"/>
      <c r="L7" s="48"/>
      <c r="M7" s="48"/>
    </row>
    <row r="8" spans="2:13">
      <c r="C8" s="56"/>
      <c r="D8" s="61"/>
      <c r="E8" s="46"/>
      <c r="F8" s="48"/>
      <c r="G8" s="48"/>
      <c r="H8" s="48"/>
      <c r="I8" s="48"/>
      <c r="J8" s="48"/>
      <c r="K8" s="48"/>
      <c r="L8" s="48"/>
      <c r="M8" s="48"/>
    </row>
    <row r="9" spans="2:13" ht="15.75">
      <c r="B9" s="60" t="s">
        <v>94</v>
      </c>
      <c r="C9" s="55"/>
      <c r="D9" s="61"/>
      <c r="E9" s="46"/>
      <c r="F9" s="48"/>
      <c r="G9" s="48"/>
      <c r="H9" s="48"/>
      <c r="I9" s="48"/>
      <c r="J9" s="48"/>
      <c r="K9" s="48"/>
      <c r="L9" s="48"/>
      <c r="M9" s="48"/>
    </row>
    <row r="10" spans="2:13">
      <c r="C10" s="56"/>
      <c r="D10" s="61"/>
      <c r="E10" s="46"/>
      <c r="F10" s="48"/>
      <c r="G10" s="48"/>
      <c r="H10" s="48"/>
      <c r="I10" s="48"/>
      <c r="J10" s="48"/>
      <c r="K10" s="48"/>
      <c r="L10" s="48"/>
      <c r="M10" s="48"/>
    </row>
    <row r="11" spans="2:13" ht="15.75">
      <c r="B11" s="60" t="s">
        <v>95</v>
      </c>
      <c r="C11" s="55"/>
      <c r="D11" s="61"/>
      <c r="E11" s="46"/>
      <c r="F11" s="48"/>
      <c r="G11" s="48"/>
      <c r="H11" s="48"/>
      <c r="I11" s="48"/>
      <c r="J11" s="48"/>
      <c r="K11" s="48"/>
      <c r="L11" s="48"/>
      <c r="M11" s="48"/>
    </row>
    <row r="12" spans="2:13">
      <c r="C12" s="56"/>
      <c r="D12" s="61"/>
      <c r="E12" s="46"/>
      <c r="F12" s="48"/>
      <c r="G12" s="48"/>
      <c r="H12" s="48"/>
      <c r="I12" s="48"/>
      <c r="J12" s="48"/>
      <c r="K12" s="48"/>
      <c r="L12" s="48"/>
      <c r="M12" s="48"/>
    </row>
    <row r="13" spans="2:13" ht="15.75">
      <c r="B13" s="60" t="s">
        <v>96</v>
      </c>
      <c r="C13" s="55"/>
      <c r="D13" s="61"/>
      <c r="E13" s="46"/>
      <c r="F13" s="48"/>
      <c r="G13" s="48"/>
      <c r="H13" s="48"/>
      <c r="I13" s="48"/>
      <c r="J13" s="48"/>
      <c r="K13" s="48"/>
      <c r="L13" s="48"/>
      <c r="M13" s="48"/>
    </row>
    <row r="14" spans="2:13">
      <c r="D14" s="61"/>
      <c r="E14" s="46"/>
      <c r="F14" s="48"/>
      <c r="G14" s="48"/>
      <c r="H14" s="48"/>
      <c r="I14" s="48"/>
      <c r="J14" s="48"/>
      <c r="K14" s="48"/>
      <c r="L14" s="48"/>
      <c r="M14" s="48"/>
    </row>
    <row r="15" spans="2:13" ht="15.75">
      <c r="B15" s="60" t="s">
        <v>97</v>
      </c>
      <c r="C15" s="55"/>
      <c r="D15" s="61"/>
      <c r="E15" s="46"/>
      <c r="F15" s="48"/>
      <c r="G15" s="48"/>
      <c r="H15" s="48"/>
      <c r="I15" s="48"/>
      <c r="J15" s="48"/>
      <c r="K15" s="48"/>
      <c r="L15" s="48"/>
      <c r="M15" s="48"/>
    </row>
    <row r="16" spans="2:13">
      <c r="D16" s="61"/>
      <c r="E16" s="46"/>
      <c r="F16" s="48"/>
      <c r="G16" s="48"/>
      <c r="H16" s="48"/>
      <c r="I16" s="48"/>
      <c r="J16" s="48"/>
      <c r="K16" s="48"/>
      <c r="L16" s="48"/>
      <c r="M16" s="48"/>
    </row>
    <row r="17" spans="2:13" ht="15.75">
      <c r="B17" s="60" t="s">
        <v>98</v>
      </c>
      <c r="C17" s="55"/>
      <c r="D17" s="61"/>
      <c r="E17" s="46"/>
      <c r="F17" s="48"/>
      <c r="G17" s="48"/>
      <c r="H17" s="48"/>
      <c r="I17" s="48"/>
      <c r="J17" s="48"/>
      <c r="K17" s="48"/>
      <c r="L17" s="48"/>
      <c r="M17" s="48"/>
    </row>
    <row r="18" spans="2:13">
      <c r="D18" s="61"/>
      <c r="E18" s="46"/>
      <c r="F18" s="48"/>
      <c r="G18" s="48"/>
      <c r="H18" s="48"/>
      <c r="I18" s="48"/>
      <c r="J18" s="48"/>
      <c r="K18" s="48"/>
      <c r="L18" s="48"/>
      <c r="M18" s="48"/>
    </row>
    <row r="19" spans="2:13" ht="15.75">
      <c r="B19" s="60" t="s">
        <v>99</v>
      </c>
      <c r="C19" s="55"/>
      <c r="D19" s="61"/>
      <c r="E19" s="46"/>
      <c r="F19" s="48"/>
      <c r="G19" s="48"/>
      <c r="H19" s="48"/>
      <c r="I19" s="48"/>
      <c r="J19" s="48"/>
      <c r="K19" s="48"/>
      <c r="L19" s="48"/>
      <c r="M19" s="48"/>
    </row>
    <row r="20" spans="2:13">
      <c r="D20" s="61"/>
      <c r="E20" s="46"/>
      <c r="F20" s="48"/>
      <c r="G20" s="48"/>
      <c r="H20" s="48"/>
      <c r="I20" s="48"/>
      <c r="J20" s="48"/>
      <c r="K20" s="48"/>
      <c r="L20" s="48"/>
      <c r="M20" s="48"/>
    </row>
    <row r="21" spans="2:13">
      <c r="D21" s="61"/>
      <c r="E21" s="46"/>
      <c r="F21" s="48"/>
      <c r="G21" s="48"/>
      <c r="H21" s="48"/>
      <c r="I21" s="48"/>
      <c r="J21" s="48"/>
      <c r="K21" s="48"/>
      <c r="L21" s="48"/>
      <c r="M21" s="48"/>
    </row>
    <row r="22" spans="2:13">
      <c r="D22" s="61"/>
      <c r="E22" s="46"/>
      <c r="F22" s="48"/>
      <c r="G22" s="48"/>
      <c r="H22" s="48"/>
      <c r="I22" s="48"/>
      <c r="J22" s="48"/>
      <c r="K22" s="48"/>
      <c r="L22" s="48"/>
      <c r="M22" s="48"/>
    </row>
    <row r="23" spans="2:13">
      <c r="D23" s="61"/>
      <c r="E23" s="46"/>
      <c r="F23" s="48"/>
      <c r="G23" s="48"/>
      <c r="H23" s="48"/>
      <c r="I23" s="48"/>
      <c r="J23" s="48"/>
      <c r="K23" s="48"/>
      <c r="L23" s="48"/>
      <c r="M23" s="48"/>
    </row>
    <row r="24" spans="2:13">
      <c r="D24" s="61"/>
      <c r="E24" s="46"/>
      <c r="F24" s="48"/>
      <c r="G24" s="48"/>
      <c r="H24" s="48"/>
      <c r="I24" s="48"/>
      <c r="J24" s="48"/>
      <c r="K24" s="48"/>
      <c r="L24" s="48"/>
      <c r="M24" s="48"/>
    </row>
    <row r="25" spans="2:13">
      <c r="D25" s="61"/>
      <c r="E25" s="46"/>
      <c r="F25" s="48"/>
      <c r="G25" s="48"/>
      <c r="H25" s="48"/>
      <c r="I25" s="48"/>
      <c r="J25" s="48"/>
      <c r="K25" s="48"/>
      <c r="L25" s="48"/>
      <c r="M25" s="48"/>
    </row>
    <row r="26" spans="2:13">
      <c r="D26" s="61"/>
      <c r="E26" s="46"/>
      <c r="F26" s="48"/>
      <c r="G26" s="48"/>
      <c r="H26" s="48"/>
      <c r="I26" s="48"/>
      <c r="J26" s="48"/>
      <c r="K26" s="48"/>
      <c r="L26" s="48"/>
      <c r="M26" s="48"/>
    </row>
    <row r="27" spans="2:13">
      <c r="D27" s="61"/>
      <c r="E27" s="46"/>
      <c r="F27" s="48"/>
      <c r="G27" s="48"/>
      <c r="H27" s="48"/>
      <c r="I27" s="48"/>
      <c r="J27" s="48"/>
      <c r="K27" s="48"/>
      <c r="L27" s="48"/>
      <c r="M27" s="48"/>
    </row>
    <row r="28" spans="2:13">
      <c r="D28" s="61"/>
      <c r="E28" s="46"/>
      <c r="F28" s="48"/>
      <c r="G28" s="48"/>
      <c r="H28" s="48"/>
      <c r="I28" s="48"/>
      <c r="J28" s="48"/>
      <c r="K28" s="48"/>
      <c r="L28" s="48"/>
      <c r="M28" s="48"/>
    </row>
    <row r="29" spans="2:13">
      <c r="D29" s="61"/>
      <c r="E29" s="46"/>
      <c r="F29" s="48"/>
      <c r="G29" s="48"/>
      <c r="H29" s="48"/>
      <c r="I29" s="48"/>
      <c r="J29" s="48"/>
      <c r="K29" s="48"/>
      <c r="L29" s="48"/>
      <c r="M29" s="48"/>
    </row>
    <row r="30" spans="2:13">
      <c r="D30" s="61"/>
      <c r="E30" s="46"/>
      <c r="F30" s="48"/>
      <c r="G30" s="48"/>
      <c r="H30" s="48"/>
      <c r="I30" s="48"/>
      <c r="J30" s="48"/>
      <c r="K30" s="48"/>
      <c r="L30" s="48"/>
      <c r="M30" s="48"/>
    </row>
    <row r="31" spans="2:13">
      <c r="D31" s="61"/>
      <c r="E31" s="46"/>
      <c r="F31" s="48"/>
      <c r="G31" s="48"/>
      <c r="H31" s="48"/>
      <c r="I31" s="48"/>
      <c r="J31" s="48"/>
      <c r="K31" s="48"/>
      <c r="L31" s="48"/>
      <c r="M31" s="48"/>
    </row>
    <row r="32" spans="2:13">
      <c r="D32" s="61"/>
      <c r="E32" s="46"/>
      <c r="F32" s="48"/>
      <c r="G32" s="48"/>
      <c r="H32" s="48"/>
      <c r="I32" s="48"/>
      <c r="J32" s="48"/>
      <c r="K32" s="48"/>
      <c r="L32" s="48"/>
      <c r="M32" s="48"/>
    </row>
    <row r="33" spans="4:13">
      <c r="D33" s="61"/>
      <c r="E33" s="46"/>
      <c r="F33" s="48"/>
      <c r="G33" s="48"/>
      <c r="H33" s="48"/>
      <c r="I33" s="48"/>
      <c r="J33" s="48"/>
      <c r="K33" s="48"/>
      <c r="L33" s="48"/>
      <c r="M33" s="48"/>
    </row>
    <row r="34" spans="4:13">
      <c r="D34" s="61"/>
      <c r="E34" s="46"/>
      <c r="F34" s="48"/>
      <c r="G34" s="48"/>
      <c r="H34" s="48"/>
      <c r="I34" s="48"/>
      <c r="J34" s="48"/>
      <c r="K34" s="48"/>
      <c r="L34" s="48"/>
      <c r="M34" s="48"/>
    </row>
    <row r="35" spans="4:13">
      <c r="D35" s="61"/>
      <c r="E35" s="46"/>
      <c r="F35" s="48"/>
      <c r="G35" s="48"/>
      <c r="H35" s="48"/>
      <c r="I35" s="48"/>
      <c r="J35" s="48"/>
      <c r="K35" s="48"/>
      <c r="L35" s="48"/>
      <c r="M35" s="48"/>
    </row>
    <row r="36" spans="4:13">
      <c r="D36" s="61"/>
      <c r="E36" s="46"/>
      <c r="F36" s="48"/>
      <c r="G36" s="48"/>
      <c r="H36" s="48"/>
      <c r="I36" s="48"/>
      <c r="J36" s="48"/>
      <c r="K36" s="48"/>
      <c r="L36" s="48"/>
      <c r="M36" s="48"/>
    </row>
    <row r="37" spans="4:13">
      <c r="D37" s="61"/>
      <c r="E37" s="46"/>
      <c r="F37" s="48"/>
      <c r="G37" s="48"/>
      <c r="H37" s="48"/>
      <c r="I37" s="48"/>
      <c r="J37" s="48"/>
      <c r="K37" s="48"/>
      <c r="L37" s="48"/>
      <c r="M37" s="48"/>
    </row>
    <row r="38" spans="4:13">
      <c r="D38" s="62"/>
      <c r="E38" s="46"/>
      <c r="F38" s="48"/>
      <c r="G38" s="48"/>
      <c r="H38" s="48"/>
      <c r="I38" s="48"/>
      <c r="J38" s="48"/>
      <c r="K38" s="48"/>
      <c r="L38" s="48"/>
      <c r="M38" s="48"/>
    </row>
  </sheetData>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ВВЕДЕНИЕ</vt:lpstr>
      <vt:lpstr>ДИАГНОСТИКА</vt:lpstr>
      <vt:lpstr>ПАСПОРТ ПРОЕКТА</vt:lpstr>
      <vt:lpstr>ВИДЕНИЕ ПРОЕКТА</vt:lpstr>
      <vt:lpstr>МАТРИЦА КОМПЕТЕНЦИ </vt:lpstr>
      <vt:lpstr>ПЛАН ОБУЧЕНИЯ</vt:lpstr>
      <vt:lpstr>СТАНДАРТ ОБУЧЕНИЯ </vt:lpstr>
      <vt:lpstr>СТАНДАРТ ОБУЧЕНИЯ  (2)</vt:lpstr>
      <vt:lpstr>ВВОД В ПРОФЕССИЮ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Смирнов Сергей</dc:creator>
  <cp:lastModifiedBy>minis</cp:lastModifiedBy>
  <cp:lastPrinted>2021-10-02T15:38:27Z</cp:lastPrinted>
  <dcterms:created xsi:type="dcterms:W3CDTF">2020-06-10T10:59:22Z</dcterms:created>
  <dcterms:modified xsi:type="dcterms:W3CDTF">2024-11-02T18:23:35Z</dcterms:modified>
</cp:coreProperties>
</file>